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tart Here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Recovery Calculator" sheetId="3" state="visible" r:id="rId3"/>
    <sheet xmlns:r="http://schemas.openxmlformats.org/officeDocument/2006/relationships" name="Weekly Tracker" sheetId="4" state="visible" r:id="rId4"/>
    <sheet xmlns:r="http://schemas.openxmlformats.org/officeDocument/2006/relationships" name="Executive Dashboard" sheetId="5" state="visible" r:id="rId5"/>
    <sheet xmlns:r="http://schemas.openxmlformats.org/officeDocument/2006/relationships" name="Benchmarks" sheetId="6" state="visible" r:id="rId6"/>
    <sheet xmlns:r="http://schemas.openxmlformats.org/officeDocument/2006/relationships" name="CRM Pipeline" sheetId="7" state="visible" r:id="rId7"/>
    <sheet xmlns:r="http://schemas.openxmlformats.org/officeDocument/2006/relationships" name="30-Day Plan" sheetId="8" state="visible" r:id="rId8"/>
    <sheet xmlns:r="http://schemas.openxmlformats.org/officeDocument/2006/relationships" name="Sample Audit" sheetId="9" state="visible" r:id="rId9"/>
  </sheets>
  <definedNames>
    <definedName name="_xlnm.Print_Titles" localSheetId="0">'Start Here'!$1:$3</definedName>
    <definedName name="_xlnm.Print_Area" localSheetId="0">'Start Here'!$A$1:$Z$120</definedName>
    <definedName name="_xlnm.Print_Titles" localSheetId="1">'Scorecard'!$1:$3</definedName>
    <definedName name="_xlnm.Print_Area" localSheetId="1">'Scorecard'!$A$1:$Z$120</definedName>
    <definedName name="_xlnm.Print_Titles" localSheetId="2">'Recovery Calculator'!$1:$3</definedName>
    <definedName name="_xlnm.Print_Area" localSheetId="2">'Recovery Calculator'!$A$1:$Z$120</definedName>
    <definedName name="_xlnm.Print_Titles" localSheetId="3">'Weekly Tracker'!$1:$3</definedName>
    <definedName name="_xlnm.Print_Area" localSheetId="3">'Weekly Tracker'!$A$1:$Z$120</definedName>
    <definedName name="_xlnm.Print_Titles" localSheetId="4">'Executive Dashboard'!$1:$3</definedName>
    <definedName name="_xlnm.Print_Area" localSheetId="4">'Executive Dashboard'!$A$1:$Z$120</definedName>
    <definedName name="_xlnm.Print_Titles" localSheetId="5">'Benchmarks'!$1:$3</definedName>
    <definedName name="_xlnm.Print_Area" localSheetId="5">'Benchmarks'!$A$1:$Z$120</definedName>
    <definedName name="_xlnm.Print_Titles" localSheetId="6">'CRM Pipeline'!$1:$3</definedName>
    <definedName name="_xlnm.Print_Area" localSheetId="6">'CRM Pipeline'!$A$1:$Z$120</definedName>
    <definedName name="_xlnm.Print_Titles" localSheetId="7">'30-Day Plan'!$1:$3</definedName>
    <definedName name="_xlnm.Print_Area" localSheetId="7">'30-Day Plan'!$A$1:$Z$120</definedName>
    <definedName name="_xlnm.Print_Titles" localSheetId="8">'Sample Audit'!$1:$3</definedName>
    <definedName name="_xlnm.Print_Area" localSheetId="8">'Sample Audit'!$A$1:$Z$120</definedName>
  </definedNames>
</workbook>
</file>

<file path=xl/styles.xml><?xml version="1.0" encoding="utf-8"?>
<styleSheet xmlns="http://schemas.openxmlformats.org/spreadsheetml/2006/main">
  <numFmts count="3">
    <numFmt numFmtId="164" formatCode="$#,##0"/>
    <numFmt numFmtId="165" formatCode="mmm d, yyyy"/>
    <numFmt numFmtId="166" formatCode="0.0x"/>
  </numFmts>
  <fonts count="18">
    <font>
      <name val="Carlito"/>
      <sz val="11"/>
    </font>
    <font>
      <name val="Carlito"/>
      <b val="1"/>
      <color rgb="00FFFFFF"/>
      <sz val="16"/>
    </font>
    <font>
      <name val="Carlito"/>
      <i val="1"/>
      <color rgb="000A1A3A"/>
      <sz val="10"/>
    </font>
    <font>
      <name val="Carlito"/>
      <b val="1"/>
      <color rgb="00FFFFFF"/>
      <sz val="13"/>
    </font>
    <font>
      <name val="Carlito"/>
      <b val="1"/>
      <color rgb="00FFFFFF"/>
      <sz val="11"/>
    </font>
    <font>
      <name val="Carlito"/>
      <b val="1"/>
      <color rgb="000A1A3A"/>
      <sz val="11"/>
    </font>
    <font>
      <name val="Carlito"/>
      <color rgb="00111111"/>
      <sz val="11"/>
    </font>
    <font>
      <name val="Aptos"/>
      <b val="1"/>
      <color rgb="00FFFFFF"/>
      <sz val="10"/>
    </font>
    <font>
      <name val="Aptos"/>
      <sz val="10"/>
    </font>
    <font>
      <name val="Aptos"/>
      <i val="1"/>
      <color rgb="000A1A3A"/>
      <sz val="10"/>
    </font>
    <font>
      <name val="Aptos"/>
      <b val="1"/>
      <color rgb="000A1A3A"/>
      <sz val="10"/>
    </font>
    <font>
      <name val="Aptos"/>
      <color rgb="00111111"/>
      <sz val="10"/>
    </font>
    <font>
      <name val="Avenir Next"/>
      <b val="1"/>
      <color rgb="00111827"/>
      <sz val="10"/>
    </font>
    <font>
      <name val="Avenir Next"/>
      <color rgb="00111827"/>
      <sz val="10"/>
    </font>
    <font>
      <name val="Avenir Next"/>
      <b val="1"/>
      <color rgb="00FFFFFF"/>
      <sz val="18"/>
    </font>
    <font>
      <name val="Avenir Next"/>
      <color rgb="00D7E3FF"/>
      <sz val="10"/>
    </font>
    <font>
      <name val="Avenir Next"/>
      <b val="1"/>
      <color rgb="000A1A3A"/>
      <sz val="12"/>
    </font>
    <font>
      <name val="Avenir Next"/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0A1A3A"/>
      </patternFill>
    </fill>
    <fill>
      <patternFill patternType="solid">
        <fgColor rgb="00EAF1FF"/>
      </patternFill>
    </fill>
    <fill>
      <patternFill patternType="solid">
        <fgColor rgb="001E5EFF"/>
      </patternFill>
    </fill>
    <fill>
      <patternFill patternType="solid">
        <fgColor rgb="00F8FAFC"/>
      </patternFill>
    </fill>
    <fill>
      <patternFill patternType="solid">
        <fgColor rgb="0012336F"/>
      </patternFill>
    </fill>
  </fills>
  <borders count="7">
    <border/>
    <border/>
    <border>
      <left style="thin">
        <color rgb="00D8DEE9"/>
      </left>
      <right style="thin">
        <color rgb="00D8DEE9"/>
      </right>
      <top style="thin">
        <color rgb="00D8DEE9"/>
      </top>
      <bottom style="thin">
        <color rgb="00D8DEE9"/>
      </bottom>
    </border>
    <border>
      <top style="thin">
        <color rgb="00D8DEE9"/>
      </top>
    </border>
    <border>
      <right style="thin">
        <color rgb="00D8DEE9"/>
      </right>
      <top style="thin">
        <color rgb="00D8DEE9"/>
      </top>
    </border>
    <border>
      <top style="thin">
        <color rgb="00D8DEE9"/>
      </top>
      <bottom style="thin">
        <color rgb="00D8DEE9"/>
      </bottom>
    </border>
    <border>
      <right style="thin">
        <color rgb="00D8DEE9"/>
      </right>
      <top style="thin">
        <color rgb="00D8DEE9"/>
      </top>
      <bottom style="thin">
        <color rgb="00D8DEE9"/>
      </bottom>
    </border>
  </borders>
  <cellStyleXfs count="1">
    <xf numFmtId="0" fontId="0" fillId="0" borderId="1"/>
  </cellStyleXfs>
  <cellXfs count="179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horizontal="left"/>
    </xf>
    <xf numFmtId="0" fontId="2" fillId="3" borderId="0" applyAlignment="1" pivotButton="0" quotePrefix="0" xfId="0">
      <alignment horizontal="left" vertical="center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horizontal="left"/>
    </xf>
    <xf numFmtId="0" fontId="2" fillId="3" borderId="1" applyAlignment="1" pivotButton="0" quotePrefix="0" xfId="0">
      <alignment horizontal="left" vertical="center"/>
    </xf>
    <xf numFmtId="0" fontId="0" fillId="4" borderId="0" pivotButton="0" quotePrefix="0" xfId="0"/>
    <xf numFmtId="0" fontId="3" fillId="4" borderId="0" pivotButton="0" quotePrefix="0" xfId="0"/>
    <xf numFmtId="0" fontId="0" fillId="4" borderId="1" pivotButton="0" quotePrefix="0" xfId="0"/>
    <xf numFmtId="0" fontId="3" fillId="4" borderId="1" pivotButton="0" quotePrefix="0" xfId="0"/>
    <xf numFmtId="0" fontId="4" fillId="4" borderId="0" pivotButton="0" quotePrefix="0" xfId="0"/>
    <xf numFmtId="0" fontId="4" fillId="4" borderId="0" applyAlignment="1" pivotButton="0" quotePrefix="0" xfId="0">
      <alignment wrapText="1"/>
    </xf>
    <xf numFmtId="0" fontId="4" fillId="4" borderId="0" applyAlignment="1" pivotButton="0" quotePrefix="0" xfId="0">
      <alignment horizontal="center" wrapText="1"/>
    </xf>
    <xf numFmtId="0" fontId="4" fillId="4" borderId="0" applyAlignment="1" pivotButton="0" quotePrefix="0" xfId="0">
      <alignment horizontal="center" vertical="center" wrapText="1"/>
    </xf>
    <xf numFmtId="0" fontId="4" fillId="4" borderId="1" pivotButton="0" quotePrefix="0" xfId="0"/>
    <xf numFmtId="0" fontId="4" fillId="4" borderId="1" applyAlignment="1" pivotButton="0" quotePrefix="0" xfId="0">
      <alignment wrapText="1"/>
    </xf>
    <xf numFmtId="0" fontId="4" fillId="4" borderId="1" applyAlignment="1" pivotButton="0" quotePrefix="0" xfId="0">
      <alignment horizontal="center" wrapText="1"/>
    </xf>
    <xf numFmtId="0" fontId="4" fillId="4" borderId="1" applyAlignment="1" pivotButton="0" quotePrefix="0" xfId="0">
      <alignment horizontal="center" vertical="center" wrapText="1"/>
    </xf>
    <xf numFmtId="0" fontId="5" fillId="3" borderId="0" pivotButton="0" quotePrefix="0" xfId="0"/>
    <xf numFmtId="0" fontId="5" fillId="3" borderId="0" applyAlignment="1" pivotButton="0" quotePrefix="0" xfId="0">
      <alignment horizontal="center"/>
    </xf>
    <xf numFmtId="0" fontId="5" fillId="3" borderId="1" pivotButton="0" quotePrefix="0" xfId="0"/>
    <xf numFmtId="0" fontId="5" fillId="3" borderId="1" applyAlignment="1" pivotButton="0" quotePrefix="0" xfId="0">
      <alignment horizontal="center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4" fillId="2" borderId="0" pivotButton="0" quotePrefix="0" xfId="0"/>
    <xf numFmtId="0" fontId="4" fillId="2" borderId="1" pivotButton="0" quotePrefix="0" xfId="0"/>
    <xf numFmtId="0" fontId="0" fillId="5" borderId="0" pivotButton="0" quotePrefix="0" xfId="0"/>
    <xf numFmtId="0" fontId="6" fillId="5" borderId="0" pivotButton="0" quotePrefix="0" xfId="0"/>
    <xf numFmtId="0" fontId="6" fillId="5" borderId="0" applyAlignment="1" pivotButton="0" quotePrefix="0" xfId="0">
      <alignment wrapText="1"/>
    </xf>
    <xf numFmtId="0" fontId="0" fillId="5" borderId="1" pivotButton="0" quotePrefix="0" xfId="0"/>
    <xf numFmtId="0" fontId="6" fillId="5" borderId="1" pivotButton="0" quotePrefix="0" xfId="0"/>
    <xf numFmtId="0" fontId="6" fillId="5" borderId="1" applyAlignment="1" pivotButton="0" quotePrefix="0" xfId="0">
      <alignment wrapText="1"/>
    </xf>
    <xf numFmtId="0" fontId="1" fillId="2" borderId="0" applyAlignment="1" pivotButton="0" quotePrefix="0" xfId="0">
      <alignment horizontal="left" vertical="top"/>
    </xf>
    <xf numFmtId="0" fontId="0" fillId="0" borderId="0" applyAlignment="1" pivotButton="0" quotePrefix="0" xfId="0">
      <alignment vertical="top"/>
    </xf>
    <xf numFmtId="0" fontId="2" fillId="3" borderId="0" applyAlignment="1" pivotButton="0" quotePrefix="0" xfId="0">
      <alignment horizontal="left" vertical="top"/>
    </xf>
    <xf numFmtId="0" fontId="3" fillId="4" borderId="0" applyAlignment="1" pivotButton="0" quotePrefix="0" xfId="0">
      <alignment vertical="top"/>
    </xf>
    <xf numFmtId="0" fontId="4" fillId="4" borderId="0" applyAlignment="1" pivotButton="0" quotePrefix="0" xfId="0">
      <alignment horizontal="center" vertical="top" wrapText="1"/>
    </xf>
    <xf numFmtId="0" fontId="5" fillId="3" borderId="0" applyAlignment="1" pivotButton="0" quotePrefix="0" xfId="0">
      <alignment horizontal="center" vertical="top"/>
    </xf>
    <xf numFmtId="0" fontId="0" fillId="0" borderId="0" applyAlignment="1" pivotButton="0" quotePrefix="0" xfId="0">
      <alignment vertical="top" wrapText="1"/>
    </xf>
    <xf numFmtId="0" fontId="4" fillId="2" borderId="0" applyAlignment="1" pivotButton="0" quotePrefix="0" xfId="0">
      <alignment vertical="top"/>
    </xf>
    <xf numFmtId="0" fontId="6" fillId="5" borderId="0" applyAlignment="1" pivotButton="0" quotePrefix="0" xfId="0">
      <alignment vertical="top" wrapText="1"/>
    </xf>
    <xf numFmtId="0" fontId="1" fillId="2" borderId="1" applyAlignment="1" pivotButton="0" quotePrefix="0" xfId="0">
      <alignment horizontal="left" vertical="top"/>
    </xf>
    <xf numFmtId="0" fontId="0" fillId="0" borderId="1" applyAlignment="1" pivotButton="0" quotePrefix="0" xfId="0">
      <alignment vertical="top"/>
    </xf>
    <xf numFmtId="0" fontId="2" fillId="3" borderId="1" applyAlignment="1" pivotButton="0" quotePrefix="0" xfId="0">
      <alignment horizontal="left" vertical="top"/>
    </xf>
    <xf numFmtId="0" fontId="3" fillId="4" borderId="1" applyAlignment="1" pivotButton="0" quotePrefix="0" xfId="0">
      <alignment vertical="top"/>
    </xf>
    <xf numFmtId="0" fontId="4" fillId="4" borderId="1" applyAlignment="1" pivotButton="0" quotePrefix="0" xfId="0">
      <alignment horizontal="center" vertical="top" wrapText="1"/>
    </xf>
    <xf numFmtId="0" fontId="5" fillId="3" borderId="1" applyAlignment="1" pivotButton="0" quotePrefix="0" xfId="0">
      <alignment horizontal="center" vertical="top"/>
    </xf>
    <xf numFmtId="0" fontId="0" fillId="0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/>
    </xf>
    <xf numFmtId="0" fontId="6" fillId="5" borderId="1" applyAlignment="1" pivotButton="0" quotePrefix="0" xfId="0">
      <alignment vertical="top" wrapText="1"/>
    </xf>
    <xf numFmtId="9" fontId="0" fillId="0" borderId="0" pivotButton="0" quotePrefix="0" xfId="0"/>
    <xf numFmtId="9" fontId="0" fillId="0" borderId="1" pivotButton="0" quotePrefix="0" xfId="0"/>
    <xf numFmtId="164" fontId="0" fillId="0" borderId="0" pivotButton="0" quotePrefix="0" xfId="0"/>
    <xf numFmtId="164" fontId="0" fillId="0" borderId="1" pivotButton="0" quotePrefix="0" xfId="0"/>
    <xf numFmtId="0" fontId="5" fillId="3" borderId="0" applyAlignment="1" pivotButton="0" quotePrefix="0" xfId="0">
      <alignment wrapText="1"/>
    </xf>
    <xf numFmtId="0" fontId="5" fillId="3" borderId="1" applyAlignment="1" pivotButton="0" quotePrefix="0" xfId="0">
      <alignment wrapText="1"/>
    </xf>
    <xf numFmtId="164" fontId="0" fillId="0" borderId="0" applyAlignment="1" pivotButton="0" quotePrefix="0" xfId="0">
      <alignment wrapText="1"/>
    </xf>
    <xf numFmtId="9" fontId="0" fillId="0" borderId="0" applyAlignment="1" pivotButton="0" quotePrefix="0" xfId="0">
      <alignment wrapText="1"/>
    </xf>
    <xf numFmtId="0" fontId="4" fillId="2" borderId="0" applyAlignment="1" pivotButton="0" quotePrefix="0" xfId="0">
      <alignment wrapText="1"/>
    </xf>
    <xf numFmtId="164" fontId="0" fillId="0" borderId="1" applyAlignment="1" pivotButton="0" quotePrefix="0" xfId="0">
      <alignment wrapText="1"/>
    </xf>
    <xf numFmtId="9" fontId="0" fillId="0" borderId="1" applyAlignment="1" pivotButton="0" quotePrefix="0" xfId="0">
      <alignment wrapText="1"/>
    </xf>
    <xf numFmtId="0" fontId="4" fillId="2" borderId="1" applyAlignment="1" pivotButton="0" quotePrefix="0" xfId="0">
      <alignment wrapText="1"/>
    </xf>
    <xf numFmtId="165" fontId="0" fillId="0" borderId="0" pivotButton="0" quotePrefix="0" xfId="0"/>
    <xf numFmtId="165" fontId="0" fillId="0" borderId="1" pivotButton="0" quotePrefix="0" xfId="0"/>
    <xf numFmtId="166" fontId="0" fillId="0" borderId="0" pivotButton="0" quotePrefix="0" xfId="0"/>
    <xf numFmtId="166" fontId="0" fillId="0" borderId="1" pivotButton="0" quotePrefix="0" xfId="0"/>
    <xf numFmtId="165" fontId="0" fillId="0" borderId="0" applyAlignment="1" pivotButton="0" quotePrefix="0" xfId="0">
      <alignment wrapText="1"/>
    </xf>
    <xf numFmtId="166" fontId="0" fillId="0" borderId="0" applyAlignment="1" pivotButton="0" quotePrefix="0" xfId="0">
      <alignment wrapText="1"/>
    </xf>
    <xf numFmtId="165" fontId="0" fillId="0" borderId="1" applyAlignment="1" pivotButton="0" quotePrefix="0" xfId="0">
      <alignment wrapText="1"/>
    </xf>
    <xf numFmtId="166" fontId="0" fillId="0" borderId="1" applyAlignment="1" pivotButton="0" quotePrefix="0" xfId="0">
      <alignment wrapText="1"/>
    </xf>
    <xf numFmtId="0" fontId="6" fillId="4" borderId="0" applyAlignment="1" pivotButton="0" quotePrefix="0" xfId="0">
      <alignment wrapText="1"/>
    </xf>
    <xf numFmtId="0" fontId="6" fillId="4" borderId="1" applyAlignment="1" pivotButton="0" quotePrefix="0" xfId="0">
      <alignment wrapText="1"/>
    </xf>
    <xf numFmtId="164" fontId="6" fillId="5" borderId="0" applyAlignment="1" pivotButton="0" quotePrefix="0" xfId="0">
      <alignment wrapText="1"/>
    </xf>
    <xf numFmtId="164" fontId="6" fillId="5" borderId="1" applyAlignment="1" pivotButton="0" quotePrefix="0" xfId="0">
      <alignment wrapText="1"/>
    </xf>
    <xf numFmtId="0" fontId="3" fillId="2" borderId="0" pivotButton="0" quotePrefix="0" xfId="0"/>
    <xf numFmtId="0" fontId="3" fillId="2" borderId="1" pivotButton="0" quotePrefix="0" xfId="0"/>
    <xf numFmtId="0" fontId="1" fillId="2" borderId="0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left" vertical="center" wrapText="1"/>
    </xf>
    <xf numFmtId="0" fontId="0" fillId="5" borderId="0" applyAlignment="1" pivotButton="0" quotePrefix="0" xfId="0">
      <alignment wrapText="1"/>
    </xf>
    <xf numFmtId="0" fontId="0" fillId="5" borderId="1" applyAlignment="1" pivotButton="0" quotePrefix="0" xfId="0">
      <alignment wrapText="1"/>
    </xf>
    <xf numFmtId="0" fontId="7" fillId="2" borderId="0" applyAlignment="1" pivotButton="0" quotePrefix="0" xfId="0">
      <alignment horizontal="left" vertical="top"/>
    </xf>
    <xf numFmtId="0" fontId="8" fillId="0" borderId="0" applyAlignment="1" pivotButton="0" quotePrefix="0" xfId="0">
      <alignment vertical="top"/>
    </xf>
    <xf numFmtId="0" fontId="8" fillId="0" borderId="0" pivotButton="0" quotePrefix="0" xfId="0"/>
    <xf numFmtId="0" fontId="9" fillId="3" borderId="0" applyAlignment="1" pivotButton="0" quotePrefix="0" xfId="0">
      <alignment horizontal="left" vertical="top"/>
    </xf>
    <xf numFmtId="0" fontId="7" fillId="4" borderId="0" applyAlignment="1" pivotButton="0" quotePrefix="0" xfId="0">
      <alignment vertical="top"/>
    </xf>
    <xf numFmtId="0" fontId="7" fillId="4" borderId="0" applyAlignment="1" pivotButton="0" quotePrefix="0" xfId="0">
      <alignment horizontal="center" vertical="top" wrapText="1"/>
    </xf>
    <xf numFmtId="0" fontId="10" fillId="3" borderId="0" applyAlignment="1" pivotButton="0" quotePrefix="0" xfId="0">
      <alignment horizontal="center" vertical="top"/>
    </xf>
    <xf numFmtId="0" fontId="8" fillId="0" borderId="0" applyAlignment="1" pivotButton="0" quotePrefix="0" xfId="0">
      <alignment vertical="top" wrapText="1"/>
    </xf>
    <xf numFmtId="0" fontId="7" fillId="2" borderId="0" applyAlignment="1" pivotButton="0" quotePrefix="0" xfId="0">
      <alignment vertical="top"/>
    </xf>
    <xf numFmtId="0" fontId="11" fillId="5" borderId="0" applyAlignment="1" pivotButton="0" quotePrefix="0" xfId="0">
      <alignment vertical="top" wrapText="1"/>
    </xf>
    <xf numFmtId="0" fontId="7" fillId="2" borderId="1" applyAlignment="1" pivotButton="0" quotePrefix="0" xfId="0">
      <alignment horizontal="left" vertical="top"/>
    </xf>
    <xf numFmtId="0" fontId="8" fillId="0" borderId="1" applyAlignment="1" pivotButton="0" quotePrefix="0" xfId="0">
      <alignment vertical="top"/>
    </xf>
    <xf numFmtId="0" fontId="8" fillId="0" borderId="1" pivotButton="0" quotePrefix="0" xfId="0"/>
    <xf numFmtId="0" fontId="9" fillId="3" borderId="1" applyAlignment="1" pivotButton="0" quotePrefix="0" xfId="0">
      <alignment horizontal="left" vertical="top"/>
    </xf>
    <xf numFmtId="0" fontId="7" fillId="4" borderId="1" applyAlignment="1" pivotButton="0" quotePrefix="0" xfId="0">
      <alignment vertical="top"/>
    </xf>
    <xf numFmtId="0" fontId="7" fillId="4" borderId="1" applyAlignment="1" pivotButton="0" quotePrefix="0" xfId="0">
      <alignment horizontal="center" vertical="top" wrapText="1"/>
    </xf>
    <xf numFmtId="0" fontId="10" fillId="3" borderId="1" applyAlignment="1" pivotButton="0" quotePrefix="0" xfId="0">
      <alignment horizontal="center" vertical="top"/>
    </xf>
    <xf numFmtId="0" fontId="8" fillId="0" borderId="1" applyAlignment="1" pivotButton="0" quotePrefix="0" xfId="0">
      <alignment vertical="top" wrapText="1"/>
    </xf>
    <xf numFmtId="0" fontId="7" fillId="2" borderId="1" applyAlignment="1" pivotButton="0" quotePrefix="0" xfId="0">
      <alignment vertical="top"/>
    </xf>
    <xf numFmtId="0" fontId="11" fillId="5" borderId="1" applyAlignment="1" pivotButton="0" quotePrefix="0" xfId="0">
      <alignment vertical="top" wrapText="1"/>
    </xf>
    <xf numFmtId="0" fontId="7" fillId="2" borderId="0" applyAlignment="1" pivotButton="0" quotePrefix="0" xfId="0">
      <alignment horizontal="left" vertical="center"/>
    </xf>
    <xf numFmtId="0" fontId="9" fillId="3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wrapText="1"/>
    </xf>
    <xf numFmtId="0" fontId="7" fillId="2" borderId="1" applyAlignment="1" pivotButton="0" quotePrefix="0" xfId="0">
      <alignment horizontal="left" vertical="center"/>
    </xf>
    <xf numFmtId="0" fontId="9" fillId="3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wrapText="1"/>
    </xf>
    <xf numFmtId="164" fontId="8" fillId="0" borderId="0" applyAlignment="1" pivotButton="0" quotePrefix="0" xfId="0">
      <alignment wrapText="1"/>
    </xf>
    <xf numFmtId="9" fontId="8" fillId="0" borderId="0" applyAlignment="1" pivotButton="0" quotePrefix="0" xfId="0">
      <alignment wrapText="1"/>
    </xf>
    <xf numFmtId="0" fontId="7" fillId="2" borderId="0" applyAlignment="1" pivotButton="0" quotePrefix="0" xfId="0">
      <alignment wrapText="1"/>
    </xf>
    <xf numFmtId="0" fontId="10" fillId="3" borderId="0" applyAlignment="1" pivotButton="0" quotePrefix="0" xfId="0">
      <alignment wrapText="1"/>
    </xf>
    <xf numFmtId="164" fontId="8" fillId="0" borderId="1" applyAlignment="1" pivotButton="0" quotePrefix="0" xfId="0">
      <alignment wrapText="1"/>
    </xf>
    <xf numFmtId="9" fontId="8" fillId="0" borderId="1" applyAlignment="1" pivotButton="0" quotePrefix="0" xfId="0">
      <alignment wrapText="1"/>
    </xf>
    <xf numFmtId="0" fontId="7" fillId="2" borderId="1" applyAlignment="1" pivotButton="0" quotePrefix="0" xfId="0">
      <alignment wrapText="1"/>
    </xf>
    <xf numFmtId="0" fontId="10" fillId="3" borderId="1" applyAlignment="1" pivotButton="0" quotePrefix="0" xfId="0">
      <alignment wrapText="1"/>
    </xf>
    <xf numFmtId="165" fontId="8" fillId="0" borderId="0" applyAlignment="1" pivotButton="0" quotePrefix="0" xfId="0">
      <alignment wrapText="1"/>
    </xf>
    <xf numFmtId="166" fontId="8" fillId="0" borderId="0" applyAlignment="1" pivotButton="0" quotePrefix="0" xfId="0">
      <alignment wrapText="1"/>
    </xf>
    <xf numFmtId="165" fontId="8" fillId="0" borderId="1" applyAlignment="1" pivotButton="0" quotePrefix="0" xfId="0">
      <alignment wrapText="1"/>
    </xf>
    <xf numFmtId="166" fontId="8" fillId="0" borderId="1" applyAlignment="1" pivotButton="0" quotePrefix="0" xfId="0">
      <alignment wrapText="1"/>
    </xf>
    <xf numFmtId="0" fontId="7" fillId="4" borderId="0" applyAlignment="1" pivotButton="0" quotePrefix="0" xfId="0">
      <alignment wrapText="1"/>
    </xf>
    <xf numFmtId="0" fontId="11" fillId="5" borderId="0" applyAlignment="1" pivotButton="0" quotePrefix="0" xfId="0">
      <alignment wrapText="1"/>
    </xf>
    <xf numFmtId="164" fontId="11" fillId="5" borderId="0" applyAlignment="1" pivotButton="0" quotePrefix="0" xfId="0">
      <alignment wrapText="1"/>
    </xf>
    <xf numFmtId="0" fontId="7" fillId="2" borderId="0" pivotButton="0" quotePrefix="0" xfId="0"/>
    <xf numFmtId="0" fontId="7" fillId="4" borderId="1" applyAlignment="1" pivotButton="0" quotePrefix="0" xfId="0">
      <alignment wrapText="1"/>
    </xf>
    <xf numFmtId="0" fontId="11" fillId="5" borderId="1" applyAlignment="1" pivotButton="0" quotePrefix="0" xfId="0">
      <alignment wrapText="1"/>
    </xf>
    <xf numFmtId="164" fontId="11" fillId="5" borderId="1" applyAlignment="1" pivotButton="0" quotePrefix="0" xfId="0">
      <alignment wrapText="1"/>
    </xf>
    <xf numFmtId="0" fontId="7" fillId="2" borderId="1" pivotButton="0" quotePrefix="0" xfId="0"/>
    <xf numFmtId="0" fontId="7" fillId="2" borderId="0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left" vertical="center" wrapText="1"/>
    </xf>
    <xf numFmtId="0" fontId="8" fillId="5" borderId="0" applyAlignment="1" pivotButton="0" quotePrefix="0" xfId="0">
      <alignment wrapText="1"/>
    </xf>
    <xf numFmtId="0" fontId="14" fillId="2" borderId="1" applyAlignment="1" pivotButton="0" quotePrefix="0" xfId="0">
      <alignment vertical="center"/>
    </xf>
    <xf numFmtId="0" fontId="8" fillId="2" borderId="0" pivotButton="0" quotePrefix="0" xfId="0"/>
    <xf numFmtId="0" fontId="15" fillId="2" borderId="1" applyAlignment="1" pivotButton="0" quotePrefix="0" xfId="0">
      <alignment vertical="center"/>
    </xf>
    <xf numFmtId="0" fontId="8" fillId="2" borderId="0" applyAlignment="1" pivotButton="0" quotePrefix="0" xfId="0">
      <alignment vertical="top"/>
    </xf>
    <xf numFmtId="0" fontId="16" fillId="4" borderId="2" applyAlignment="1" pivotButton="0" quotePrefix="0" xfId="0">
      <alignment vertical="top" wrapText="1"/>
    </xf>
    <xf numFmtId="0" fontId="12" fillId="3" borderId="2" applyAlignment="1" pivotButton="0" quotePrefix="0" xfId="0">
      <alignment vertical="top" wrapText="1"/>
    </xf>
    <xf numFmtId="0" fontId="13" fillId="0" borderId="2" applyAlignment="1" pivotButton="0" quotePrefix="0" xfId="0">
      <alignment vertical="top" wrapText="1"/>
    </xf>
    <xf numFmtId="0" fontId="12" fillId="2" borderId="2" applyAlignment="1" pivotButton="0" quotePrefix="0" xfId="0">
      <alignment vertical="top" wrapText="1"/>
    </xf>
    <xf numFmtId="0" fontId="13" fillId="5" borderId="2" applyAlignment="1" pivotButton="0" quotePrefix="0" xfId="0">
      <alignment vertical="top" wrapText="1"/>
    </xf>
    <xf numFmtId="0" fontId="17" fillId="6" borderId="2" applyAlignment="1" pivotButton="0" quotePrefix="0" xfId="0">
      <alignment vertical="top" wrapText="1"/>
    </xf>
    <xf numFmtId="0" fontId="17" fillId="6" borderId="0" pivotButton="0" quotePrefix="0" xfId="0"/>
    <xf numFmtId="0" fontId="16" fillId="0" borderId="2" applyAlignment="1" pivotButton="0" quotePrefix="0" xfId="0">
      <alignment vertical="top" wrapText="1"/>
    </xf>
    <xf numFmtId="0" fontId="12" fillId="4" borderId="2" applyAlignment="1" pivotButton="0" quotePrefix="0" xfId="0">
      <alignment vertical="top" wrapText="1"/>
    </xf>
    <xf numFmtId="164" fontId="13" fillId="0" borderId="2" applyAlignment="1" pivotButton="0" quotePrefix="0" xfId="0">
      <alignment vertical="top" wrapText="1"/>
    </xf>
    <xf numFmtId="9" fontId="13" fillId="0" borderId="2" applyAlignment="1" pivotButton="0" quotePrefix="0" xfId="0">
      <alignment vertical="top" wrapText="1"/>
    </xf>
    <xf numFmtId="164" fontId="16" fillId="0" borderId="2" applyAlignment="1" pivotButton="0" quotePrefix="0" xfId="0">
      <alignment vertical="top" wrapText="1"/>
    </xf>
    <xf numFmtId="0" fontId="16" fillId="3" borderId="2" applyAlignment="1" pivotButton="0" quotePrefix="0" xfId="0">
      <alignment vertical="top" wrapText="1"/>
    </xf>
    <xf numFmtId="0" fontId="17" fillId="6" borderId="2" applyAlignment="1" pivotButton="0" quotePrefix="0" xfId="0">
      <alignment horizontal="center" vertical="center" wrapText="1"/>
    </xf>
    <xf numFmtId="0" fontId="17" fillId="6" borderId="0" applyAlignment="1" pivotButton="0" quotePrefix="0" xfId="0">
      <alignment horizontal="center" vertical="center" wrapText="1"/>
    </xf>
    <xf numFmtId="165" fontId="13" fillId="0" borderId="2" applyAlignment="1" pivotButton="0" quotePrefix="0" xfId="0">
      <alignment vertical="top" wrapText="1"/>
    </xf>
    <xf numFmtId="164" fontId="8" fillId="0" borderId="0" applyAlignment="1" pivotButton="0" quotePrefix="0" xfId="0">
      <alignment wrapText="1"/>
    </xf>
    <xf numFmtId="166" fontId="13" fillId="0" borderId="0" applyAlignment="1" pivotButton="0" quotePrefix="0" xfId="0">
      <alignment vertical="top" wrapText="1"/>
    </xf>
    <xf numFmtId="9" fontId="16" fillId="0" borderId="2" applyAlignment="1" pivotButton="0" quotePrefix="0" xfId="0">
      <alignment vertical="top" wrapText="1"/>
    </xf>
    <xf numFmtId="0" fontId="16" fillId="5" borderId="2" applyAlignment="1" pivotButton="0" quotePrefix="0" xfId="0">
      <alignment vertical="top" wrapText="1"/>
    </xf>
    <xf numFmtId="0" fontId="12" fillId="5" borderId="2" applyAlignment="1" pivotButton="0" quotePrefix="0" xfId="0">
      <alignment vertical="top" wrapText="1"/>
    </xf>
    <xf numFmtId="0" fontId="11" fillId="5" borderId="2" applyAlignment="1" pivotButton="0" quotePrefix="0" xfId="0">
      <alignment wrapText="1"/>
    </xf>
    <xf numFmtId="9" fontId="13" fillId="5" borderId="2" applyAlignment="1" pivotButton="0" quotePrefix="0" xfId="0">
      <alignment vertical="top" wrapText="1"/>
    </xf>
    <xf numFmtId="164" fontId="16" fillId="5" borderId="2" applyAlignment="1" pivotButton="0" quotePrefix="0" xfId="0">
      <alignment vertical="top" wrapText="1"/>
    </xf>
    <xf numFmtId="9" fontId="16" fillId="5" borderId="2" applyAlignment="1" pivotButton="0" quotePrefix="0" xfId="0">
      <alignment vertical="top" wrapText="1"/>
    </xf>
    <xf numFmtId="164" fontId="13" fillId="5" borderId="2" applyAlignment="1" pivotButton="0" quotePrefix="0" xfId="0">
      <alignment vertical="top" wrapText="1"/>
    </xf>
    <xf numFmtId="166" fontId="13" fillId="5" borderId="2" applyAlignment="1" pivotButton="0" quotePrefix="0" xfId="0">
      <alignment vertical="top" wrapText="1"/>
    </xf>
    <xf numFmtId="0" fontId="0" fillId="5" borderId="2" pivotButton="0" quotePrefix="0" xfId="0"/>
    <xf numFmtId="0" fontId="17" fillId="6" borderId="2" pivotButton="0" quotePrefix="0" xfId="0"/>
    <xf numFmtId="0" fontId="8" fillId="5" borderId="2" pivotButton="0" quotePrefix="0" xfId="0"/>
    <xf numFmtId="0" fontId="0" fillId="0" borderId="5" pivotButton="0" quotePrefix="0" xfId="0"/>
    <xf numFmtId="0" fontId="0" fillId="0" borderId="6" pivotButton="0" quotePrefix="0" xfId="0"/>
  </cellXfs>
  <cellStyles count="1">
    <cellStyle name="Normal" xfId="0"/>
  </cellStyles>
  <dxfs count="5">
    <dxf>
      <fill>
        <patternFill>
          <bgColor rgb="00ECFDF5"/>
        </patternFill>
      </fill>
    </dxf>
    <dxf>
      <fill>
        <patternFill>
          <bgColor rgb="00FFF7ED"/>
        </patternFill>
      </fill>
    </dxf>
    <dxf>
      <fill>
        <patternFill>
          <bgColor rgb="00FEE2E2"/>
        </patternFill>
      </fill>
    </dxf>
    <dxf>
      <fill>
        <patternFill>
          <bgColor rgb="00FEF3C7"/>
        </patternFill>
      </fill>
    </dxf>
    <dxf>
      <fill>
        <patternFill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8d007343-0bcd-4114-9402-aa472b1bc5ed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5d1e7389-1421-4c8c-9ac2-512c63683a1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ac6483f0-fb1d-4609-a0f9-83084e51d93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74473375-6824-492e-b265-ca0bb1b9dcad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5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d528eb96-f6e4-4064-8f88-11c4bb821cbb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6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c3f684fc-5907-426e-897b-080bf00a82ce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7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bb1fa8ec-5ef1-4f48-91a5-0db25d2dd6ef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8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bc0be64d-d727-4d18-a928-ad723676144c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9.xml><?xml version="1.0" encoding="utf-8"?>
<wsDr xmlns="http://schemas.openxmlformats.org/drawingml/2006/spreadsheetDrawing">
  <oneCellAnchor>
    <from>
      <col>7</col>
      <colOff>228600</colOff>
      <row>0</row>
      <rowOff>38100</rowOff>
    </from>
    <ext cx="590550" cy="590550"/>
    <pic>
      <nvPicPr>
        <cNvPr id="1" name="3cc3d2c1-c2a5-4ea7-b900-fcb804e7d70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/></Relationships>
</file>

<file path=xl/worksheets/sheet1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Integrated Business Solutions - Lead-to-Client Recovery System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Enterprise dashboard + guided implementation system for finding and fixing revenue leaks.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6" t="n"/>
      <c r="B3" s="146" t="n"/>
      <c r="C3" s="146" t="n"/>
      <c r="D3" s="146" t="n"/>
      <c r="E3" s="146" t="n"/>
      <c r="F3" s="146" t="n"/>
      <c r="G3" s="146" t="n"/>
      <c r="H3" s="146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 ht="24" customHeight="1">
      <c r="A4" s="147" t="inlineStr">
        <is>
          <t>How to use this system</t>
        </is>
      </c>
      <c r="B4" s="177" t="n"/>
      <c r="C4" s="177" t="n"/>
      <c r="D4" s="177" t="n"/>
      <c r="E4" s="177" t="n"/>
      <c r="F4" s="177" t="n"/>
      <c r="G4" s="177" t="n"/>
      <c r="H4" s="178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</row>
    <row r="5">
      <c r="A5" s="93" t="n"/>
      <c r="B5" s="93" t="n"/>
      <c r="C5" s="93" t="n"/>
      <c r="D5" s="93" t="n"/>
      <c r="E5" s="93" t="n"/>
      <c r="F5" s="93" t="n"/>
      <c r="G5" s="93" t="n"/>
      <c r="H5" s="93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47" t="inlineStr">
        <is>
          <t>Step</t>
        </is>
      </c>
      <c r="B6" s="147" t="inlineStr">
        <is>
          <t>Action</t>
        </is>
      </c>
      <c r="C6" s="147" t="inlineStr">
        <is>
          <t>Outcome</t>
        </is>
      </c>
      <c r="D6" s="93" t="n"/>
      <c r="E6" s="93" t="n"/>
      <c r="F6" s="93" t="n"/>
      <c r="G6" s="93" t="n"/>
      <c r="H6" s="93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48" t="inlineStr">
        <is>
          <t>1</t>
        </is>
      </c>
      <c r="B7" s="149" t="inlineStr">
        <is>
          <t>Complete the Scorecard</t>
        </is>
      </c>
      <c r="C7" s="149" t="inlineStr">
        <is>
          <t>Mark Yes only when the item is fully in place. Your lowest domain becomes the first recovery focus.</t>
        </is>
      </c>
      <c r="D7" s="93" t="n"/>
      <c r="E7" s="93" t="n"/>
      <c r="F7" s="93" t="n"/>
      <c r="G7" s="93" t="n"/>
      <c r="H7" s="93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48" t="inlineStr">
        <is>
          <t>2</t>
        </is>
      </c>
      <c r="B8" s="149" t="inlineStr">
        <is>
          <t>Enter pipeline metrics</t>
        </is>
      </c>
      <c r="C8" s="149" t="inlineStr">
        <is>
          <t>Use the Weekly KPI Tracker and Recovery Calculator to estimate the biggest current leak.</t>
        </is>
      </c>
      <c r="D8" s="93" t="n"/>
      <c r="E8" s="93" t="n"/>
      <c r="F8" s="93" t="n"/>
      <c r="G8" s="93" t="n"/>
      <c r="H8" s="93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48" t="inlineStr">
        <is>
          <t>3</t>
        </is>
      </c>
      <c r="B9" s="149" t="inlineStr">
        <is>
          <t>Read the Dashboard</t>
        </is>
      </c>
      <c r="C9" s="149" t="inlineStr">
        <is>
          <t>The Executive Dashboard summarizes score, leak, cost of delay, and the recommended first action.</t>
        </is>
      </c>
      <c r="D9" s="93" t="n"/>
      <c r="E9" s="93" t="n"/>
      <c r="F9" s="93" t="n"/>
      <c r="G9" s="93" t="n"/>
      <c r="H9" s="93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148" t="inlineStr">
        <is>
          <t>4</t>
        </is>
      </c>
      <c r="B10" s="149" t="inlineStr">
        <is>
          <t>Install the first recovery system</t>
        </is>
      </c>
      <c r="C10" s="149" t="inlineStr">
        <is>
          <t>Use the Script Vault, CRM Pipeline, and 7-Day Sprint to implement the first fix.</t>
        </is>
      </c>
      <c r="D10" s="93" t="n"/>
      <c r="E10" s="93" t="n"/>
      <c r="F10" s="93" t="n"/>
      <c r="G10" s="93" t="n"/>
      <c r="H10" s="93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148" t="inlineStr">
        <is>
          <t>5</t>
        </is>
      </c>
      <c r="B11" s="149" t="inlineStr">
        <is>
          <t>Review weekly</t>
        </is>
      </c>
      <c r="C11" s="149" t="inlineStr">
        <is>
          <t>Update metrics each week and watch booked-call rate, show rate, close rate, CAC, and recovery opportunity.</t>
        </is>
      </c>
      <c r="D11" s="93" t="n"/>
      <c r="E11" s="93" t="n"/>
      <c r="F11" s="93" t="n"/>
      <c r="G11" s="93" t="n"/>
      <c r="H11" s="93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93" t="n"/>
      <c r="B12" s="93" t="n"/>
      <c r="C12" s="93" t="n"/>
      <c r="D12" s="93" t="n"/>
      <c r="E12" s="93" t="n"/>
      <c r="F12" s="93" t="n"/>
      <c r="G12" s="93" t="n"/>
      <c r="H12" s="93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150" t="inlineStr">
        <is>
          <t>Enterprise use note</t>
        </is>
      </c>
      <c r="B13" s="177" t="n"/>
      <c r="C13" s="177" t="n"/>
      <c r="D13" s="177" t="n"/>
      <c r="E13" s="177" t="n"/>
      <c r="F13" s="177" t="n"/>
      <c r="G13" s="177" t="n"/>
      <c r="H13" s="178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151" t="inlineStr">
        <is>
          <t>This workbook is built as a decision dashboard, not just a tracker. Edit input cells on Scorecard, Recovery Calculator, and Weekly KPI Tracker. Dashboard results update automatically from those inputs.</t>
        </is>
      </c>
      <c r="B14" s="177" t="n"/>
      <c r="C14" s="177" t="n"/>
      <c r="D14" s="177" t="n"/>
      <c r="E14" s="177" t="n"/>
      <c r="F14" s="177" t="n"/>
      <c r="G14" s="177" t="n"/>
      <c r="H14" s="178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151" t="inlineStr">
        <is>
          <t>Deliverable outcome: identify the largest revenue leak, estimate monthly and 90-day impact, and install the first recovery system in 7 days.</t>
        </is>
      </c>
      <c r="B15" s="177" t="n"/>
      <c r="C15" s="177" t="n"/>
      <c r="D15" s="177" t="n"/>
      <c r="E15" s="177" t="n"/>
      <c r="F15" s="177" t="n"/>
      <c r="G15" s="177" t="n"/>
      <c r="H15" s="178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151" t="inlineStr">
        <is>
          <t>Tip: Use the Example workbook as a reference, then work from the Blank workbook for your own business.</t>
        </is>
      </c>
      <c r="B16" s="177" t="n"/>
      <c r="C16" s="177" t="n"/>
      <c r="D16" s="177" t="n"/>
      <c r="E16" s="177" t="n"/>
      <c r="F16" s="177" t="n"/>
      <c r="G16" s="177" t="n"/>
      <c r="H16" s="178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93" t="n"/>
      <c r="B17" s="93" t="n"/>
      <c r="C17" s="93" t="n"/>
      <c r="D17" s="93" t="n"/>
      <c r="E17" s="93" t="n"/>
      <c r="F17" s="93" t="n"/>
      <c r="G17" s="93" t="n"/>
      <c r="H17" s="93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93" t="n"/>
      <c r="B18" s="93" t="n"/>
      <c r="C18" s="93" t="n"/>
      <c r="D18" s="93" t="n"/>
      <c r="E18" s="93" t="n"/>
      <c r="F18" s="93" t="n"/>
      <c r="G18" s="93" t="n"/>
      <c r="H18" s="93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93" t="n"/>
      <c r="B19" s="93" t="n"/>
      <c r="C19" s="93" t="n"/>
      <c r="D19" s="93" t="n"/>
      <c r="E19" s="93" t="n"/>
      <c r="F19" s="93" t="n"/>
      <c r="G19" s="93" t="n"/>
      <c r="H19" s="93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93" t="n"/>
      <c r="B20" s="93" t="n"/>
      <c r="C20" s="93" t="n"/>
      <c r="D20" s="93" t="n"/>
      <c r="E20" s="93" t="n"/>
      <c r="F20" s="93" t="n"/>
      <c r="G20" s="93" t="n"/>
      <c r="H20" s="93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93" t="n"/>
      <c r="B21" s="93" t="n"/>
      <c r="C21" s="93" t="n"/>
      <c r="D21" s="93" t="n"/>
      <c r="E21" s="93" t="n"/>
      <c r="F21" s="93" t="n"/>
      <c r="G21" s="93" t="n"/>
      <c r="H21" s="93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93" t="n"/>
      <c r="B22" s="93" t="n"/>
      <c r="C22" s="93" t="n"/>
      <c r="D22" s="93" t="n"/>
      <c r="E22" s="93" t="n"/>
      <c r="F22" s="93" t="n"/>
      <c r="G22" s="93" t="n"/>
      <c r="H22" s="93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93" t="n"/>
      <c r="B23" s="93" t="n"/>
      <c r="C23" s="93" t="n"/>
      <c r="D23" s="93" t="n"/>
      <c r="E23" s="93" t="n"/>
      <c r="F23" s="93" t="n"/>
      <c r="G23" s="93" t="n"/>
      <c r="H23" s="93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93" t="n"/>
      <c r="B24" s="93" t="n"/>
      <c r="C24" s="93" t="n"/>
      <c r="D24" s="93" t="n"/>
      <c r="E24" s="93" t="n"/>
      <c r="F24" s="93" t="n"/>
      <c r="G24" s="93" t="n"/>
      <c r="H24" s="93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93" t="n"/>
      <c r="B25" s="93" t="n"/>
      <c r="C25" s="93" t="n"/>
      <c r="D25" s="93" t="n"/>
      <c r="E25" s="93" t="n"/>
      <c r="F25" s="93" t="n"/>
      <c r="G25" s="93" t="n"/>
      <c r="H25" s="93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93" t="n"/>
      <c r="B26" s="93" t="n"/>
      <c r="C26" s="93" t="n"/>
      <c r="D26" s="93" t="n"/>
      <c r="E26" s="93" t="n"/>
      <c r="F26" s="93" t="n"/>
      <c r="G26" s="93" t="n"/>
      <c r="H26" s="93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93" t="n"/>
      <c r="B27" s="93" t="n"/>
      <c r="C27" s="93" t="n"/>
      <c r="D27" s="93" t="n"/>
      <c r="E27" s="93" t="n"/>
      <c r="F27" s="93" t="n"/>
      <c r="G27" s="93" t="n"/>
      <c r="H27" s="93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93" t="n"/>
      <c r="B28" s="93" t="n"/>
      <c r="C28" s="93" t="n"/>
      <c r="D28" s="93" t="n"/>
      <c r="E28" s="93" t="n"/>
      <c r="F28" s="93" t="n"/>
      <c r="G28" s="93" t="n"/>
      <c r="H28" s="93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93" t="n"/>
      <c r="B29" s="93" t="n"/>
      <c r="C29" s="93" t="n"/>
      <c r="D29" s="93" t="n"/>
      <c r="E29" s="93" t="n"/>
      <c r="F29" s="93" t="n"/>
      <c r="G29" s="93" t="n"/>
      <c r="H29" s="93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93" t="n"/>
      <c r="B30" s="93" t="n"/>
      <c r="C30" s="93" t="n"/>
      <c r="D30" s="93" t="n"/>
      <c r="E30" s="93" t="n"/>
      <c r="F30" s="93" t="n"/>
      <c r="G30" s="93" t="n"/>
      <c r="H30" s="93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93" t="n"/>
      <c r="B31" s="93" t="n"/>
      <c r="C31" s="93" t="n"/>
      <c r="D31" s="93" t="n"/>
      <c r="E31" s="93" t="n"/>
      <c r="F31" s="93" t="n"/>
      <c r="G31" s="93" t="n"/>
      <c r="H31" s="93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93" t="n"/>
      <c r="B32" s="93" t="n"/>
      <c r="C32" s="93" t="n"/>
      <c r="D32" s="93" t="n"/>
      <c r="E32" s="93" t="n"/>
      <c r="F32" s="93" t="n"/>
      <c r="G32" s="93" t="n"/>
      <c r="H32" s="93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93" t="n"/>
      <c r="B33" s="93" t="n"/>
      <c r="C33" s="93" t="n"/>
      <c r="D33" s="93" t="n"/>
      <c r="E33" s="93" t="n"/>
      <c r="F33" s="93" t="n"/>
      <c r="G33" s="93" t="n"/>
      <c r="H33" s="93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93" t="n"/>
      <c r="B34" s="93" t="n"/>
      <c r="C34" s="93" t="n"/>
      <c r="D34" s="93" t="n"/>
      <c r="E34" s="93" t="n"/>
      <c r="F34" s="93" t="n"/>
      <c r="G34" s="93" t="n"/>
      <c r="H34" s="93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93" t="n"/>
      <c r="B35" s="93" t="n"/>
      <c r="C35" s="93" t="n"/>
      <c r="D35" s="93" t="n"/>
      <c r="E35" s="93" t="n"/>
      <c r="F35" s="93" t="n"/>
      <c r="G35" s="93" t="n"/>
      <c r="H35" s="93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93" t="n"/>
      <c r="B36" s="93" t="n"/>
      <c r="C36" s="93" t="n"/>
      <c r="D36" s="93" t="n"/>
      <c r="E36" s="93" t="n"/>
      <c r="F36" s="93" t="n"/>
      <c r="G36" s="93" t="n"/>
      <c r="H36" s="93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93" t="n"/>
      <c r="B37" s="93" t="n"/>
      <c r="C37" s="93" t="n"/>
      <c r="D37" s="93" t="n"/>
      <c r="E37" s="93" t="n"/>
      <c r="F37" s="93" t="n"/>
      <c r="G37" s="93" t="n"/>
      <c r="H37" s="93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93" t="n"/>
      <c r="B38" s="93" t="n"/>
      <c r="C38" s="93" t="n"/>
      <c r="D38" s="93" t="n"/>
      <c r="E38" s="93" t="n"/>
      <c r="F38" s="93" t="n"/>
      <c r="G38" s="93" t="n"/>
      <c r="H38" s="93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93" t="n"/>
      <c r="B39" s="93" t="n"/>
      <c r="C39" s="93" t="n"/>
      <c r="D39" s="93" t="n"/>
      <c r="E39" s="93" t="n"/>
      <c r="F39" s="93" t="n"/>
      <c r="G39" s="93" t="n"/>
      <c r="H39" s="93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93" t="n"/>
      <c r="B40" s="93" t="n"/>
      <c r="C40" s="93" t="n"/>
      <c r="D40" s="93" t="n"/>
      <c r="E40" s="93" t="n"/>
      <c r="F40" s="93" t="n"/>
      <c r="G40" s="93" t="n"/>
      <c r="H40" s="93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7">
    <mergeCell ref="A4:H4"/>
    <mergeCell ref="A15:H15"/>
    <mergeCell ref="A16:H16"/>
    <mergeCell ref="A2:H2"/>
    <mergeCell ref="A13:H13"/>
    <mergeCell ref="A14:H14"/>
    <mergeCell ref="A1:H1"/>
  </mergeCell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25-Point Acquisition Scorecard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Select Yes only when the item is fully built, active, and used consistently.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52" t="inlineStr">
        <is>
          <t>Domain</t>
        </is>
      </c>
      <c r="B4" s="152" t="inlineStr">
        <is>
          <t>Item</t>
        </is>
      </c>
      <c r="C4" s="152" t="inlineStr">
        <is>
          <t>Diagnostic statement</t>
        </is>
      </c>
      <c r="D4" s="152" t="inlineStr">
        <is>
          <t>Status</t>
        </is>
      </c>
      <c r="E4" s="152" t="inlineStr">
        <is>
          <t>Point</t>
        </is>
      </c>
      <c r="F4" s="152" t="inlineStr">
        <is>
          <t>Domain Score</t>
        </is>
      </c>
      <c r="G4" s="152" t="inlineStr">
        <is>
          <t>Interpretation</t>
        </is>
      </c>
      <c r="H4" s="153" t="n"/>
      <c r="I4" s="153" t="n"/>
      <c r="J4" s="153" t="n"/>
      <c r="K4" s="153" t="n"/>
      <c r="L4" s="153" t="n"/>
      <c r="M4" s="153" t="n"/>
      <c r="N4" s="153" t="n"/>
      <c r="O4" s="153" t="n"/>
      <c r="P4" s="153" t="n"/>
      <c r="Q4" s="153" t="n"/>
      <c r="R4" s="153" t="n"/>
      <c r="S4" s="153" t="n"/>
      <c r="T4" s="153" t="n"/>
      <c r="U4" s="153" t="n"/>
      <c r="V4" s="153" t="n"/>
      <c r="W4" s="153" t="n"/>
      <c r="X4" s="153" t="n"/>
      <c r="Y4" s="153" t="n"/>
      <c r="Z4" s="153" t="n"/>
    </row>
    <row r="5">
      <c r="A5" s="149" t="inlineStr">
        <is>
          <t>Traffic Quality</t>
        </is>
      </c>
      <c r="B5" s="149" t="n">
        <v>1</v>
      </c>
      <c r="C5" s="149" t="inlineStr">
        <is>
          <t>Lead sources are tracked by channel and campaign.</t>
        </is>
      </c>
      <c r="D5" s="149" t="inlineStr">
        <is>
          <t>No</t>
        </is>
      </c>
      <c r="E5" s="149">
        <f>IF(D5="Yes",1,0)</f>
        <v/>
      </c>
      <c r="F5" s="115" t="str"/>
      <c r="G5" s="149">
        <f>IF(D5="Yes","In place","Gap")</f>
        <v/>
      </c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54" t="inlineStr">
        <is>
          <t>Traffic Quality</t>
        </is>
      </c>
      <c r="B6" s="149" t="n">
        <v>2</v>
      </c>
      <c r="C6" s="154" t="inlineStr">
        <is>
          <t>You know cost per lead by source within 10% accuracy.</t>
        </is>
      </c>
      <c r="D6" s="154" t="inlineStr">
        <is>
          <t>No</t>
        </is>
      </c>
      <c r="E6" s="154">
        <f>IF(D6="Yes",1,0)</f>
        <v/>
      </c>
      <c r="F6" s="115" t="str"/>
      <c r="G6" s="154">
        <f>IF(D6="Yes","In place","Gap")</f>
        <v/>
      </c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49" t="inlineStr">
        <is>
          <t>Traffic Quality</t>
        </is>
      </c>
      <c r="B7" s="149" t="n">
        <v>3</v>
      </c>
      <c r="C7" s="149" t="inlineStr">
        <is>
          <t>Lead quality is reviewed by booked calls and clients, not only form submissions.</t>
        </is>
      </c>
      <c r="D7" s="149" t="inlineStr">
        <is>
          <t>No</t>
        </is>
      </c>
      <c r="E7" s="149">
        <f>IF(D7="Yes",1,0)</f>
        <v/>
      </c>
      <c r="F7" s="115" t="str"/>
      <c r="G7" s="149">
        <f>IF(D7="Yes","In place","Gap")</f>
        <v/>
      </c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49" t="inlineStr">
        <is>
          <t>Traffic Quality</t>
        </is>
      </c>
      <c r="B8" s="149" t="n">
        <v>4</v>
      </c>
      <c r="C8" s="149" t="inlineStr">
        <is>
          <t>Low-quality leads are filtered before sales time is spent.</t>
        </is>
      </c>
      <c r="D8" s="149" t="inlineStr">
        <is>
          <t>No</t>
        </is>
      </c>
      <c r="E8" s="149">
        <f>IF(D8="Yes",1,0)</f>
        <v/>
      </c>
      <c r="F8" s="115" t="str"/>
      <c r="G8" s="149">
        <f>IF(D8="Yes","In place","Gap")</f>
        <v/>
      </c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49" t="inlineStr">
        <is>
          <t>Traffic Quality</t>
        </is>
      </c>
      <c r="B9" s="149" t="n">
        <v>5</v>
      </c>
      <c r="C9" s="149" t="inlineStr">
        <is>
          <t>Budget decisions are based on source-to-sale data.</t>
        </is>
      </c>
      <c r="D9" s="149" t="inlineStr">
        <is>
          <t>No</t>
        </is>
      </c>
      <c r="E9" s="149">
        <f>IF(D9="Yes",1,0)</f>
        <v/>
      </c>
      <c r="F9" s="115" t="str"/>
      <c r="G9" s="149">
        <f>IF(D9="Yes","In place","Gap")</f>
        <v/>
      </c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149" t="inlineStr">
        <is>
          <t>Lead Capture</t>
        </is>
      </c>
      <c r="B10" s="149" t="n">
        <v>6</v>
      </c>
      <c r="C10" s="149" t="inlineStr">
        <is>
          <t>Every inbound lead receives a response within 5 minutes.</t>
        </is>
      </c>
      <c r="D10" s="149" t="inlineStr">
        <is>
          <t>No</t>
        </is>
      </c>
      <c r="E10" s="149">
        <f>IF(D10="Yes",1,0)</f>
        <v/>
      </c>
      <c r="F10" s="115" t="str"/>
      <c r="G10" s="149">
        <f>IF(D10="Yes","In place","Gap")</f>
        <v/>
      </c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149" t="inlineStr">
        <is>
          <t>Lead Capture</t>
        </is>
      </c>
      <c r="B11" s="149" t="n">
        <v>7</v>
      </c>
      <c r="C11" s="149" t="inlineStr">
        <is>
          <t>Forms collect only essential fields and work well on mobile.</t>
        </is>
      </c>
      <c r="D11" s="149" t="inlineStr">
        <is>
          <t>No</t>
        </is>
      </c>
      <c r="E11" s="149">
        <f>IF(D11="Yes",1,0)</f>
        <v/>
      </c>
      <c r="F11" s="115" t="str"/>
      <c r="G11" s="149">
        <f>IF(D11="Yes","In place","Gap")</f>
        <v/>
      </c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154" t="inlineStr">
        <is>
          <t>Lead Capture</t>
        </is>
      </c>
      <c r="B12" s="149" t="n">
        <v>8</v>
      </c>
      <c r="C12" s="154" t="inlineStr">
        <is>
          <t>Every lead enters one CRM/tracker with source and next action.</t>
        </is>
      </c>
      <c r="D12" s="154" t="inlineStr">
        <is>
          <t>No</t>
        </is>
      </c>
      <c r="E12" s="154">
        <f>IF(D12="Yes",1,0)</f>
        <v/>
      </c>
      <c r="F12" s="115" t="str"/>
      <c r="G12" s="154">
        <f>IF(D12="Yes","In place","Gap")</f>
        <v/>
      </c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149" t="inlineStr">
        <is>
          <t>Lead Capture</t>
        </is>
      </c>
      <c r="B13" s="149" t="n">
        <v>9</v>
      </c>
      <c r="C13" s="149" t="inlineStr">
        <is>
          <t>Booking path is clear and friction is minimized.</t>
        </is>
      </c>
      <c r="D13" s="149" t="inlineStr">
        <is>
          <t>No</t>
        </is>
      </c>
      <c r="E13" s="149">
        <f>IF(D13="Yes",1,0)</f>
        <v/>
      </c>
      <c r="F13" s="115" t="str"/>
      <c r="G13" s="149">
        <f>IF(D13="Yes","In place","Gap")</f>
        <v/>
      </c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149" t="inlineStr">
        <is>
          <t>Lead Capture</t>
        </is>
      </c>
      <c r="B14" s="149" t="n">
        <v>10</v>
      </c>
      <c r="C14" s="149" t="inlineStr">
        <is>
          <t>New leads trigger confirmation and expectation-setting messages.</t>
        </is>
      </c>
      <c r="D14" s="149" t="inlineStr">
        <is>
          <t>No</t>
        </is>
      </c>
      <c r="E14" s="149">
        <f>IF(D14="Yes",1,0)</f>
        <v/>
      </c>
      <c r="F14" s="115" t="str"/>
      <c r="G14" s="149">
        <f>IF(D14="Yes","In place","Gap")</f>
        <v/>
      </c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149" t="inlineStr">
        <is>
          <t>Follow-Up</t>
        </is>
      </c>
      <c r="B15" s="149" t="n">
        <v>11</v>
      </c>
      <c r="C15" s="149" t="inlineStr">
        <is>
          <t>Every unbooked lead receives a 5-touch follow-up sequence.</t>
        </is>
      </c>
      <c r="D15" s="149" t="inlineStr">
        <is>
          <t>No</t>
        </is>
      </c>
      <c r="E15" s="149">
        <f>IF(D15="Yes",1,0)</f>
        <v/>
      </c>
      <c r="F15" s="115" t="str"/>
      <c r="G15" s="149">
        <f>IF(D15="Yes","In place","Gap")</f>
        <v/>
      </c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149" t="inlineStr">
        <is>
          <t>Follow-Up</t>
        </is>
      </c>
      <c r="B16" s="149" t="n">
        <v>12</v>
      </c>
      <c r="C16" s="149" t="inlineStr">
        <is>
          <t>Follow-up uses more than one channel where appropriate.</t>
        </is>
      </c>
      <c r="D16" s="149" t="inlineStr">
        <is>
          <t>No</t>
        </is>
      </c>
      <c r="E16" s="149">
        <f>IF(D16="Yes",1,0)</f>
        <v/>
      </c>
      <c r="F16" s="115" t="str"/>
      <c r="G16" s="149">
        <f>IF(D16="Yes","In place","Gap")</f>
        <v/>
      </c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149" t="inlineStr">
        <is>
          <t>Follow-Up</t>
        </is>
      </c>
      <c r="B17" s="149" t="n">
        <v>13</v>
      </c>
      <c r="C17" s="149" t="inlineStr">
        <is>
          <t>No-shows receive recovery messages within the same day.</t>
        </is>
      </c>
      <c r="D17" s="149" t="inlineStr">
        <is>
          <t>No</t>
        </is>
      </c>
      <c r="E17" s="149">
        <f>IF(D17="Yes",1,0)</f>
        <v/>
      </c>
      <c r="F17" s="115" t="str"/>
      <c r="G17" s="149">
        <f>IF(D17="Yes","In place","Gap")</f>
        <v/>
      </c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154" t="inlineStr">
        <is>
          <t>Follow-Up</t>
        </is>
      </c>
      <c r="B18" s="149" t="n">
        <v>14</v>
      </c>
      <c r="C18" s="154" t="inlineStr">
        <is>
          <t>Cold leads enter a long-term reactivation track.</t>
        </is>
      </c>
      <c r="D18" s="154" t="inlineStr">
        <is>
          <t>No</t>
        </is>
      </c>
      <c r="E18" s="154">
        <f>IF(D18="Yes",1,0)</f>
        <v/>
      </c>
      <c r="F18" s="115" t="str"/>
      <c r="G18" s="154">
        <f>IF(D18="Yes","In place","Gap")</f>
        <v/>
      </c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149" t="inlineStr">
        <is>
          <t>Follow-Up</t>
        </is>
      </c>
      <c r="B19" s="149" t="n">
        <v>15</v>
      </c>
      <c r="C19" s="149" t="inlineStr">
        <is>
          <t>Follow-up performance is reviewed weekly.</t>
        </is>
      </c>
      <c r="D19" s="149" t="inlineStr">
        <is>
          <t>No</t>
        </is>
      </c>
      <c r="E19" s="149">
        <f>IF(D19="Yes",1,0)</f>
        <v/>
      </c>
      <c r="F19" s="115" t="str"/>
      <c r="G19" s="149">
        <f>IF(D19="Yes","In place","Gap")</f>
        <v/>
      </c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149" t="inlineStr">
        <is>
          <t>Conversion</t>
        </is>
      </c>
      <c r="B20" s="149" t="n">
        <v>16</v>
      </c>
      <c r="C20" s="149" t="inlineStr">
        <is>
          <t>Sales calls follow a documented framework.</t>
        </is>
      </c>
      <c r="D20" s="149" t="inlineStr">
        <is>
          <t>No</t>
        </is>
      </c>
      <c r="E20" s="149">
        <f>IF(D20="Yes",1,0)</f>
        <v/>
      </c>
      <c r="F20" s="115" t="str"/>
      <c r="G20" s="149">
        <f>IF(D20="Yes","In place","Gap")</f>
        <v/>
      </c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149" t="inlineStr">
        <is>
          <t>Conversion</t>
        </is>
      </c>
      <c r="B21" s="149" t="n">
        <v>17</v>
      </c>
      <c r="C21" s="149" t="inlineStr">
        <is>
          <t>Booked calls receive reminders and pre-call context.</t>
        </is>
      </c>
      <c r="D21" s="149" t="inlineStr">
        <is>
          <t>No</t>
        </is>
      </c>
      <c r="E21" s="149">
        <f>IF(D21="Yes",1,0)</f>
        <v/>
      </c>
      <c r="F21" s="115" t="str"/>
      <c r="G21" s="149">
        <f>IF(D21="Yes","In place","Gap")</f>
        <v/>
      </c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149" t="inlineStr">
        <is>
          <t>Conversion</t>
        </is>
      </c>
      <c r="B22" s="149" t="n">
        <v>18</v>
      </c>
      <c r="C22" s="149" t="inlineStr">
        <is>
          <t>Common objections have prepared responses.</t>
        </is>
      </c>
      <c r="D22" s="149" t="inlineStr">
        <is>
          <t>No</t>
        </is>
      </c>
      <c r="E22" s="149">
        <f>IF(D22="Yes",1,0)</f>
        <v/>
      </c>
      <c r="F22" s="115" t="str"/>
      <c r="G22" s="149">
        <f>IF(D22="Yes","In place","Gap")</f>
        <v/>
      </c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149" t="inlineStr">
        <is>
          <t>Conversion</t>
        </is>
      </c>
      <c r="B23" s="149" t="n">
        <v>19</v>
      </c>
      <c r="C23" s="149" t="inlineStr">
        <is>
          <t>Post-call follow-up happens within 24 hours.</t>
        </is>
      </c>
      <c r="D23" s="149" t="inlineStr">
        <is>
          <t>No</t>
        </is>
      </c>
      <c r="E23" s="149">
        <f>IF(D23="Yes",1,0)</f>
        <v/>
      </c>
      <c r="F23" s="115" t="str"/>
      <c r="G23" s="149">
        <f>IF(D23="Yes","In place","Gap")</f>
        <v/>
      </c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154" t="inlineStr">
        <is>
          <t>Conversion</t>
        </is>
      </c>
      <c r="B24" s="149" t="n">
        <v>20</v>
      </c>
      <c r="C24" s="154" t="inlineStr">
        <is>
          <t>Proposal/estimate follow-up has a defined cadence.</t>
        </is>
      </c>
      <c r="D24" s="154" t="inlineStr">
        <is>
          <t>No</t>
        </is>
      </c>
      <c r="E24" s="154">
        <f>IF(D24="Yes",1,0)</f>
        <v/>
      </c>
      <c r="F24" s="115" t="str"/>
      <c r="G24" s="154">
        <f>IF(D24="Yes","In place","Gap")</f>
        <v/>
      </c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149" t="inlineStr">
        <is>
          <t>Tracking</t>
        </is>
      </c>
      <c r="B25" s="149" t="n">
        <v>21</v>
      </c>
      <c r="C25" s="149" t="inlineStr">
        <is>
          <t>CPL, booked-call rate, show rate, close rate, CAC, and ROAS are reviewed weekly.</t>
        </is>
      </c>
      <c r="D25" s="149" t="inlineStr">
        <is>
          <t>No</t>
        </is>
      </c>
      <c r="E25" s="149">
        <f>IF(D25="Yes",1,0)</f>
        <v/>
      </c>
      <c r="F25" s="115" t="str"/>
      <c r="G25" s="149">
        <f>IF(D25="Yes","In place","Gap")</f>
        <v/>
      </c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149" t="inlineStr">
        <is>
          <t>Tracking</t>
        </is>
      </c>
      <c r="B26" s="149" t="n">
        <v>22</v>
      </c>
      <c r="C26" s="149" t="inlineStr">
        <is>
          <t>Closed clients are attributed back to source.</t>
        </is>
      </c>
      <c r="D26" s="149" t="inlineStr">
        <is>
          <t>No</t>
        </is>
      </c>
      <c r="E26" s="149">
        <f>IF(D26="Yes",1,0)</f>
        <v/>
      </c>
      <c r="F26" s="115" t="str"/>
      <c r="G26" s="149">
        <f>IF(D26="Yes","In place","Gap")</f>
        <v/>
      </c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149" t="inlineStr">
        <is>
          <t>Tracking</t>
        </is>
      </c>
      <c r="B27" s="149" t="n">
        <v>23</v>
      </c>
      <c r="C27" s="149" t="inlineStr">
        <is>
          <t>Pipeline statuses are updated within 24 hours.</t>
        </is>
      </c>
      <c r="D27" s="149" t="inlineStr">
        <is>
          <t>No</t>
        </is>
      </c>
      <c r="E27" s="149">
        <f>IF(D27="Yes",1,0)</f>
        <v/>
      </c>
      <c r="F27" s="115" t="str"/>
      <c r="G27" s="149">
        <f>IF(D27="Yes","In place","Gap")</f>
        <v/>
      </c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149" t="inlineStr">
        <is>
          <t>Tracking</t>
        </is>
      </c>
      <c r="B28" s="149" t="n">
        <v>24</v>
      </c>
      <c r="C28" s="149" t="inlineStr">
        <is>
          <t>Monthly acquisition review includes action items.</t>
        </is>
      </c>
      <c r="D28" s="149" t="inlineStr">
        <is>
          <t>No</t>
        </is>
      </c>
      <c r="E28" s="149">
        <f>IF(D28="Yes",1,0)</f>
        <v/>
      </c>
      <c r="F28" s="115" t="str"/>
      <c r="G28" s="149">
        <f>IF(D28="Yes","In place","Gap")</f>
        <v/>
      </c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149" t="inlineStr">
        <is>
          <t>Tracking</t>
        </is>
      </c>
      <c r="B29" s="149" t="n">
        <v>25</v>
      </c>
      <c r="C29" s="149" t="inlineStr">
        <is>
          <t>Decisions are made from dashboard data, not guesswork.</t>
        </is>
      </c>
      <c r="D29" s="149" t="inlineStr">
        <is>
          <t>No</t>
        </is>
      </c>
      <c r="E29" s="149">
        <f>IF(D29="Yes",1,0)</f>
        <v/>
      </c>
      <c r="F29" s="115" t="str"/>
      <c r="G29" s="149">
        <f>IF(D29="Yes","In place","Gap")</f>
        <v/>
      </c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115" t="n"/>
      <c r="B30" s="115" t="n"/>
      <c r="C30" s="115" t="n"/>
      <c r="D30" s="115" t="n"/>
      <c r="E30" s="115" t="n"/>
      <c r="F30" s="115" t="n"/>
      <c r="G30" s="115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115" t="n"/>
      <c r="B31" s="115" t="n"/>
      <c r="C31" s="115" t="n"/>
      <c r="D31" s="115" t="n"/>
      <c r="E31" s="115" t="n"/>
      <c r="F31" s="115" t="n"/>
      <c r="G31" s="115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155" t="inlineStr">
        <is>
          <t>Domain</t>
        </is>
      </c>
      <c r="B32" s="155" t="inlineStr">
        <is>
          <t>Score</t>
        </is>
      </c>
      <c r="C32" s="155" t="inlineStr">
        <is>
          <t>Zone</t>
        </is>
      </c>
      <c r="D32" s="155" t="inlineStr">
        <is>
          <t>First focus if weak</t>
        </is>
      </c>
      <c r="E32" s="155" t="inlineStr">
        <is>
          <t>Target standard</t>
        </is>
      </c>
      <c r="F32" s="115" t="n"/>
      <c r="G32" s="115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149" t="inlineStr">
        <is>
          <t>Traffic Quality</t>
        </is>
      </c>
      <c r="B33" s="149">
        <f>COUNTIFS($A$5:$A$29,A33,$D$5:$D$29,"Yes")</f>
        <v/>
      </c>
      <c r="C33" s="149">
        <f>IF(B33&lt;=1,"Critical",IF(B33&lt;=3,"Needs Work","Strong"))</f>
        <v/>
      </c>
      <c r="D33" s="149" t="inlineStr">
        <is>
          <t>Trace leads to booked calls and clients.</t>
        </is>
      </c>
      <c r="E33" s="149" t="inlineStr">
        <is>
          <t>Know which sources produce revenue.</t>
        </is>
      </c>
      <c r="F33" s="115" t="n"/>
      <c r="G33" s="115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149" t="inlineStr">
        <is>
          <t>Lead Capture</t>
        </is>
      </c>
      <c r="B34" s="149">
        <f>COUNTIFS($A$5:$A$29,A34,$D$5:$D$29,"Yes")</f>
        <v/>
      </c>
      <c r="C34" s="149">
        <f>IF(B34&lt;=1,"Critical",IF(B34&lt;=3,"Needs Work","Strong"))</f>
        <v/>
      </c>
      <c r="D34" s="149" t="inlineStr">
        <is>
          <t>Install 5-minute response + CRM handoff.</t>
        </is>
      </c>
      <c r="E34" s="149" t="inlineStr">
        <is>
          <t>Every lead contacted and logged fast.</t>
        </is>
      </c>
      <c r="F34" s="115" t="n"/>
      <c r="G34" s="115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149" t="inlineStr">
        <is>
          <t>Follow-Up</t>
        </is>
      </c>
      <c r="B35" s="149">
        <f>COUNTIFS($A$5:$A$29,A35,$D$5:$D$29,"Yes")</f>
        <v/>
      </c>
      <c r="C35" s="149">
        <f>IF(B35&lt;=1,"Critical",IF(B35&lt;=3,"Needs Work","Strong"))</f>
        <v/>
      </c>
      <c r="D35" s="149" t="inlineStr">
        <is>
          <t>Launch 5-touch follow-up + no-show recovery.</t>
        </is>
      </c>
      <c r="E35" s="149" t="inlineStr">
        <is>
          <t>No lead dies after one touch.</t>
        </is>
      </c>
      <c r="F35" s="115" t="n"/>
      <c r="G35" s="115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154" t="inlineStr">
        <is>
          <t>Conversion</t>
        </is>
      </c>
      <c r="B36" s="154">
        <f>COUNTIFS($A$5:$A$29,A36,$D$5:$D$29,"Yes")</f>
        <v/>
      </c>
      <c r="C36" s="154">
        <f>IF(B36&lt;=1,"Critical",IF(B36&lt;=3,"Needs Work","Strong"))</f>
        <v/>
      </c>
      <c r="D36" s="154" t="inlineStr">
        <is>
          <t>Standardize call, reminders, and post-call actions.</t>
        </is>
      </c>
      <c r="E36" s="154" t="inlineStr">
        <is>
          <t>Every call has a repeatable path to close.</t>
        </is>
      </c>
      <c r="F36" s="115" t="n"/>
      <c r="G36" s="115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149" t="inlineStr">
        <is>
          <t>Tracking</t>
        </is>
      </c>
      <c r="B37" s="149">
        <f>COUNTIFS($A$5:$A$29,A37,$D$5:$D$29,"Yes")</f>
        <v/>
      </c>
      <c r="C37" s="149">
        <f>IF(B37&lt;=1,"Critical",IF(B37&lt;=3,"Needs Work","Strong"))</f>
        <v/>
      </c>
      <c r="D37" s="149" t="inlineStr">
        <is>
          <t>Build weekly KPI review and attribution habit.</t>
        </is>
      </c>
      <c r="E37" s="149" t="inlineStr">
        <is>
          <t>Dashboard reviewed weekly.</t>
        </is>
      </c>
      <c r="F37" s="115" t="n"/>
      <c r="G37" s="115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115" t="n"/>
      <c r="B38" s="115" t="n"/>
      <c r="C38" s="115" t="n"/>
      <c r="D38" s="115" t="n"/>
      <c r="E38" s="115" t="n"/>
      <c r="F38" s="115" t="n"/>
      <c r="G38" s="115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115" t="n"/>
      <c r="B39" s="115" t="n"/>
      <c r="C39" s="115" t="n"/>
      <c r="D39" s="115" t="n"/>
      <c r="E39" s="115" t="n"/>
      <c r="F39" s="115" t="n"/>
      <c r="G39" s="115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115" t="n"/>
      <c r="B40" s="115" t="n"/>
      <c r="C40" s="115" t="n"/>
      <c r="D40" s="115" t="n"/>
      <c r="E40" s="115" t="n"/>
      <c r="F40" s="115" t="n"/>
      <c r="G40" s="115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2">
    <mergeCell ref="A2:H2"/>
    <mergeCell ref="A1:H1"/>
  </mergeCells>
  <conditionalFormatting sqref="A4:G29">
    <cfRule type="expression" priority="1" dxfId="0">
      <formula>$D4="Yes"</formula>
    </cfRule>
    <cfRule type="expression" priority="2" dxfId="1">
      <formula>$D4="No"</formula>
    </cfRule>
  </conditionalFormatting>
  <dataValidations count="1">
    <dataValidation sqref="D5:D29" showDropDown="0" showInputMessage="0" showErrorMessage="0" allowBlank="0" type="list">
      <formula1>"Yes,No"</formula1>
    </dataValidation>
  </dataValidation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Revenue Leak &amp; Cost-of-Delay Calculator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Use directional estimates to prioritize action. Values are planning estimates, not accounting claims.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47" t="inlineStr">
        <is>
          <t>Input</t>
        </is>
      </c>
      <c r="B4" s="147" t="inlineStr">
        <is>
          <t>Value</t>
        </is>
      </c>
      <c r="C4" s="147" t="inlineStr">
        <is>
          <t>Notes</t>
        </is>
      </c>
      <c r="D4" s="115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</row>
    <row r="5">
      <c r="A5" s="149" t="inlineStr">
        <is>
          <t>Monthly leads</t>
        </is>
      </c>
      <c r="B5" s="156" t="n">
        <v>100</v>
      </c>
      <c r="C5" s="149" t="inlineStr">
        <is>
          <t>How many new leads enter your system per month</t>
        </is>
      </c>
      <c r="D5" s="115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54" t="inlineStr">
        <is>
          <t>Average deal value</t>
        </is>
      </c>
      <c r="B6" s="157" t="n">
        <v>2500</v>
      </c>
      <c r="C6" s="154" t="inlineStr">
        <is>
          <t>Average revenue from one new client</t>
        </is>
      </c>
      <c r="D6" s="115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49" t="inlineStr">
        <is>
          <t>Current lead-to-booked rate</t>
        </is>
      </c>
      <c r="B7" s="157" t="n">
        <v>0.35</v>
      </c>
      <c r="C7" s="149" t="inlineStr">
        <is>
          <t>Booked calls / leads</t>
        </is>
      </c>
      <c r="D7" s="115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49" t="inlineStr">
        <is>
          <t>Current show rate</t>
        </is>
      </c>
      <c r="B8" s="157" t="n">
        <v>0.7</v>
      </c>
      <c r="C8" s="149" t="inlineStr">
        <is>
          <t>Showed calls / booked calls</t>
        </is>
      </c>
      <c r="D8" s="115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49" t="inlineStr">
        <is>
          <t>Current close rate</t>
        </is>
      </c>
      <c r="B9" s="157" t="n">
        <v>0.25</v>
      </c>
      <c r="C9" s="149" t="inlineStr">
        <is>
          <t>New clients / showed calls</t>
        </is>
      </c>
      <c r="D9" s="115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149" t="inlineStr">
        <is>
          <t>Monthly ad spend</t>
        </is>
      </c>
      <c r="B10" s="157" t="n">
        <v>5000</v>
      </c>
      <c r="C10" s="149" t="inlineStr">
        <is>
          <t>Optional; use zero if not running ads</t>
        </is>
      </c>
      <c r="D10" s="115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149" t="inlineStr">
        <is>
          <t>Estimated slow-response leakage</t>
        </is>
      </c>
      <c r="B11" s="157" t="n">
        <v>0.1</v>
      </c>
      <c r="C11" s="149" t="inlineStr">
        <is>
          <t>Conservative 5%-10%; higher if response is slow</t>
        </is>
      </c>
      <c r="D11" s="115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154" t="inlineStr">
        <is>
          <t>Estimated no-show recovery opportunity</t>
        </is>
      </c>
      <c r="B12" s="157" t="n">
        <v>0.15</v>
      </c>
      <c r="C12" s="154" t="inlineStr">
        <is>
          <t>Use 5%-20% depending on reminder strength</t>
        </is>
      </c>
      <c r="D12" s="115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149" t="inlineStr">
        <is>
          <t>Estimated follow-up recovery opportunity</t>
        </is>
      </c>
      <c r="B13" s="157" t="n">
        <v>0.12</v>
      </c>
      <c r="C13" s="149" t="inlineStr">
        <is>
          <t>Use 5%-20% depending on current follow-up</t>
        </is>
      </c>
      <c r="D13" s="115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149" t="inlineStr">
        <is>
          <t>Estimated wasted spend</t>
        </is>
      </c>
      <c r="B14" s="157" t="n">
        <v>0.15</v>
      </c>
      <c r="C14" s="149" t="inlineStr">
        <is>
          <t>Use 5%-25% depending on tracking clarity</t>
        </is>
      </c>
      <c r="D14" s="115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115" t="n"/>
      <c r="B15" s="115" t="n"/>
      <c r="C15" s="115" t="n"/>
      <c r="D15" s="115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155" t="inlineStr">
        <is>
          <t>Leak category</t>
        </is>
      </c>
      <c r="B16" s="155" t="inlineStr">
        <is>
          <t>Formula</t>
        </is>
      </c>
      <c r="C16" s="155" t="inlineStr">
        <is>
          <t>Estimated monthly impact</t>
        </is>
      </c>
      <c r="D16" s="155" t="inlineStr">
        <is>
          <t>90-day cost of delay</t>
        </is>
      </c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149" t="inlineStr">
        <is>
          <t>Slow response leak</t>
        </is>
      </c>
      <c r="B17" s="149" t="inlineStr">
        <is>
          <t>Leads x slow leak % x book rate x show rate x close rate x deal value</t>
        </is>
      </c>
      <c r="C17" s="156">
        <f>$B$5*$B$11*$B$7*$B$8*$B$9*$B$6</f>
        <v/>
      </c>
      <c r="D17" s="156">
        <f>C17*3</f>
        <v/>
      </c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154" t="inlineStr">
        <is>
          <t>No-show leak</t>
        </is>
      </c>
      <c r="B18" s="154" t="inlineStr">
        <is>
          <t>Monthly leads x book rate x no-show recovery % x close rate x deal value</t>
        </is>
      </c>
      <c r="C18" s="158">
        <f>$B$5*$B$7*$B$12*$B$9*$B$6</f>
        <v/>
      </c>
      <c r="D18" s="158">
        <f>C18*3</f>
        <v/>
      </c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149" t="inlineStr">
        <is>
          <t>Follow-up gap leak</t>
        </is>
      </c>
      <c r="B19" s="149" t="inlineStr">
        <is>
          <t>Unbooked leads x follow-up recovery % x close rate x deal value</t>
        </is>
      </c>
      <c r="C19" s="156">
        <f>$B$5*(1-$B$7)*$B$13*$B$9*$B$6</f>
        <v/>
      </c>
      <c r="D19" s="156">
        <f>C19*3</f>
        <v/>
      </c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149" t="inlineStr">
        <is>
          <t>Wasted spend leak</t>
        </is>
      </c>
      <c r="B20" s="149" t="inlineStr">
        <is>
          <t>Monthly ad spend x wasted spend estimate</t>
        </is>
      </c>
      <c r="C20" s="156">
        <f>$B$10*$B$14</f>
        <v/>
      </c>
      <c r="D20" s="156">
        <f>C20*3</f>
        <v/>
      </c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149" t="inlineStr">
        <is>
          <t>Total estimated monthly leak</t>
        </is>
      </c>
      <c r="B21" s="115" t="str"/>
      <c r="C21" s="156">
        <f>SUM(C17:C20)</f>
        <v/>
      </c>
      <c r="D21" s="156">
        <f>C21*3</f>
        <v/>
      </c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115" t="n"/>
      <c r="B22" s="115" t="n"/>
      <c r="C22" s="115" t="n"/>
      <c r="D22" s="115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150" t="inlineStr">
        <is>
          <t>Decision logic</t>
        </is>
      </c>
      <c r="B23" s="122" t="str"/>
      <c r="C23" s="126" t="str"/>
      <c r="D23" s="1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154" t="inlineStr">
        <is>
          <t>Largest leak</t>
        </is>
      </c>
      <c r="B24" s="159">
        <f>INDEX(A17:A20,MATCH(MAX(C17:C20),C17:C20,0))</f>
        <v/>
      </c>
      <c r="C24" s="119" t="str"/>
      <c r="D24" s="1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149" t="inlineStr">
        <is>
          <t>Recommended first fix</t>
        </is>
      </c>
      <c r="B25" s="148">
        <f>IF(B24="Slow response leak","Install 5-minute response system",IF(B24="No-show leak","Install confirmation + no-show recovery",IF(B24="Follow-up gap leak","Install 5-touch follow-up sequence","Fix attribution before increasing spend")))</f>
        <v/>
      </c>
      <c r="C25" s="119" t="str"/>
      <c r="D25" s="1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149" t="inlineStr">
        <is>
          <t>Use this next</t>
        </is>
      </c>
      <c r="B26" s="148" t="inlineStr">
        <is>
          <t>Script Vault + 7-Day Sprint + CRM Pipeline</t>
        </is>
      </c>
      <c r="C26" s="119" t="str"/>
      <c r="D26" s="1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115" t="n"/>
      <c r="B27" s="115" t="n"/>
      <c r="C27" s="115" t="n"/>
      <c r="D27" s="115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115" t="n"/>
      <c r="B28" s="115" t="n"/>
      <c r="C28" s="115" t="n"/>
      <c r="D28" s="115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115" t="n"/>
      <c r="B29" s="115" t="n"/>
      <c r="C29" s="115" t="n"/>
      <c r="D29" s="115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115" t="n"/>
      <c r="B30" s="115" t="n"/>
      <c r="C30" s="115" t="n"/>
      <c r="D30" s="115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6">
    <mergeCell ref="C24:D24"/>
    <mergeCell ref="C25:D25"/>
    <mergeCell ref="A2:H2"/>
    <mergeCell ref="A1:H1"/>
    <mergeCell ref="C26:D26"/>
    <mergeCell ref="C23:D23"/>
  </mergeCell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Weekly KPI Tracker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Enter weekly numbers. Dashboard and recommendations update from this table.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60" t="inlineStr">
        <is>
          <t>Week Starting</t>
        </is>
      </c>
      <c r="B4" s="160" t="inlineStr">
        <is>
          <t>Spend</t>
        </is>
      </c>
      <c r="C4" s="160" t="inlineStr">
        <is>
          <t>Leads</t>
        </is>
      </c>
      <c r="D4" s="160" t="inlineStr">
        <is>
          <t>Booked Calls</t>
        </is>
      </c>
      <c r="E4" s="160" t="inlineStr">
        <is>
          <t>Showed Calls</t>
        </is>
      </c>
      <c r="F4" s="160" t="inlineStr">
        <is>
          <t>New Clients</t>
        </is>
      </c>
      <c r="G4" s="160" t="inlineStr">
        <is>
          <t>Revenue</t>
        </is>
      </c>
      <c r="H4" s="160" t="inlineStr">
        <is>
          <t>CPL</t>
        </is>
      </c>
      <c r="I4" s="160" t="inlineStr">
        <is>
          <t>Cost / Booked</t>
        </is>
      </c>
      <c r="J4" s="160" t="inlineStr">
        <is>
          <t>Show Rate</t>
        </is>
      </c>
      <c r="K4" s="160" t="inlineStr">
        <is>
          <t>Close Rate</t>
        </is>
      </c>
      <c r="L4" s="160" t="inlineStr">
        <is>
          <t>CAC</t>
        </is>
      </c>
      <c r="M4" s="161" t="inlineStr">
        <is>
          <t>ROAS</t>
        </is>
      </c>
      <c r="N4" s="161" t="inlineStr">
        <is>
          <t>Primary Note</t>
        </is>
      </c>
      <c r="O4" s="161" t="n"/>
      <c r="P4" s="161" t="n"/>
      <c r="Q4" s="161" t="n"/>
      <c r="R4" s="161" t="n"/>
      <c r="S4" s="161" t="n"/>
      <c r="T4" s="161" t="n"/>
      <c r="U4" s="161" t="n"/>
      <c r="V4" s="161" t="n"/>
      <c r="W4" s="161" t="n"/>
      <c r="X4" s="161" t="n"/>
      <c r="Y4" s="161" t="n"/>
      <c r="Z4" s="161" t="n"/>
    </row>
    <row r="5">
      <c r="A5" s="162" t="n">
        <v>46027</v>
      </c>
      <c r="B5" s="163" t="n"/>
      <c r="C5" s="115" t="n"/>
      <c r="D5" s="115" t="n"/>
      <c r="E5" s="115" t="n"/>
      <c r="F5" s="115" t="n"/>
      <c r="G5" s="163" t="n"/>
      <c r="H5" s="156">
        <f>IFERROR(B5/C5,"")</f>
        <v/>
      </c>
      <c r="I5" s="156">
        <f>IFERROR(B5/D5,"")</f>
        <v/>
      </c>
      <c r="J5" s="157">
        <f>IFERROR(E5/D5,"")</f>
        <v/>
      </c>
      <c r="K5" s="157">
        <f>IFERROR(F5/E5,"")</f>
        <v/>
      </c>
      <c r="L5" s="156">
        <f>IFERROR(B5/F5,"")</f>
        <v/>
      </c>
      <c r="M5" s="164">
        <f>IFERROR(G5/B5,"")</f>
        <v/>
      </c>
      <c r="N5" s="115" t="str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62" t="n">
        <v>46034</v>
      </c>
      <c r="B6" s="163" t="n"/>
      <c r="C6" s="115" t="n"/>
      <c r="D6" s="115" t="n"/>
      <c r="E6" s="115" t="n"/>
      <c r="F6" s="115" t="n"/>
      <c r="G6" s="163" t="n"/>
      <c r="H6" s="158">
        <f>IFERROR(B6/C6,"")</f>
        <v/>
      </c>
      <c r="I6" s="158">
        <f>IFERROR(B6/D6,"")</f>
        <v/>
      </c>
      <c r="J6" s="165">
        <f>IFERROR(E6/D6,"")</f>
        <v/>
      </c>
      <c r="K6" s="165">
        <f>IFERROR(F6/E6,"")</f>
        <v/>
      </c>
      <c r="L6" s="158">
        <f>IFERROR(B6/F6,"")</f>
        <v/>
      </c>
      <c r="M6" s="164">
        <f>IFERROR(G6/B6,"")</f>
        <v/>
      </c>
      <c r="N6" s="115" t="str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62" t="n">
        <v>46041</v>
      </c>
      <c r="B7" s="163" t="n"/>
      <c r="C7" s="115" t="n"/>
      <c r="D7" s="115" t="n"/>
      <c r="E7" s="115" t="n"/>
      <c r="F7" s="115" t="n"/>
      <c r="G7" s="163" t="n"/>
      <c r="H7" s="156">
        <f>IFERROR(B7/C7,"")</f>
        <v/>
      </c>
      <c r="I7" s="156">
        <f>IFERROR(B7/D7,"")</f>
        <v/>
      </c>
      <c r="J7" s="157">
        <f>IFERROR(E7/D7,"")</f>
        <v/>
      </c>
      <c r="K7" s="157">
        <f>IFERROR(F7/E7,"")</f>
        <v/>
      </c>
      <c r="L7" s="156">
        <f>IFERROR(B7/F7,"")</f>
        <v/>
      </c>
      <c r="M7" s="164">
        <f>IFERROR(G7/B7,"")</f>
        <v/>
      </c>
      <c r="N7" s="115" t="str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62" t="n">
        <v>46048</v>
      </c>
      <c r="B8" s="163" t="n"/>
      <c r="C8" s="115" t="n"/>
      <c r="D8" s="115" t="n"/>
      <c r="E8" s="115" t="n"/>
      <c r="F8" s="115" t="n"/>
      <c r="G8" s="163" t="n"/>
      <c r="H8" s="156">
        <f>IFERROR(B8/C8,"")</f>
        <v/>
      </c>
      <c r="I8" s="156">
        <f>IFERROR(B8/D8,"")</f>
        <v/>
      </c>
      <c r="J8" s="157">
        <f>IFERROR(E8/D8,"")</f>
        <v/>
      </c>
      <c r="K8" s="157">
        <f>IFERROR(F8/E8,"")</f>
        <v/>
      </c>
      <c r="L8" s="156">
        <f>IFERROR(B8/F8,"")</f>
        <v/>
      </c>
      <c r="M8" s="164">
        <f>IFERROR(G8/B8,"")</f>
        <v/>
      </c>
      <c r="N8" s="115" t="str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62" t="n">
        <v>46055</v>
      </c>
      <c r="B9" s="163" t="n"/>
      <c r="C9" s="115" t="n"/>
      <c r="D9" s="115" t="n"/>
      <c r="E9" s="115" t="n"/>
      <c r="F9" s="115" t="n"/>
      <c r="G9" s="163" t="n"/>
      <c r="H9" s="156">
        <f>IFERROR(B9/C9,"")</f>
        <v/>
      </c>
      <c r="I9" s="156">
        <f>IFERROR(B9/D9,"")</f>
        <v/>
      </c>
      <c r="J9" s="157">
        <f>IFERROR(E9/D9,"")</f>
        <v/>
      </c>
      <c r="K9" s="157">
        <f>IFERROR(F9/E9,"")</f>
        <v/>
      </c>
      <c r="L9" s="156">
        <f>IFERROR(B9/F9,"")</f>
        <v/>
      </c>
      <c r="M9" s="164">
        <f>IFERROR(G9/B9,"")</f>
        <v/>
      </c>
      <c r="N9" s="115" t="str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162" t="n">
        <v>46062</v>
      </c>
      <c r="B10" s="163" t="n"/>
      <c r="C10" s="115" t="n"/>
      <c r="D10" s="115" t="n"/>
      <c r="E10" s="115" t="n"/>
      <c r="F10" s="115" t="n"/>
      <c r="G10" s="163" t="n"/>
      <c r="H10" s="156">
        <f>IFERROR(B10/C10,"")</f>
        <v/>
      </c>
      <c r="I10" s="156">
        <f>IFERROR(B10/D10,"")</f>
        <v/>
      </c>
      <c r="J10" s="157">
        <f>IFERROR(E10/D10,"")</f>
        <v/>
      </c>
      <c r="K10" s="157">
        <f>IFERROR(F10/E10,"")</f>
        <v/>
      </c>
      <c r="L10" s="156">
        <f>IFERROR(B10/F10,"")</f>
        <v/>
      </c>
      <c r="M10" s="164">
        <f>IFERROR(G10/B10,"")</f>
        <v/>
      </c>
      <c r="N10" s="115" t="str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162" t="n">
        <v>46069</v>
      </c>
      <c r="B11" s="163" t="n"/>
      <c r="C11" s="115" t="n"/>
      <c r="D11" s="115" t="n"/>
      <c r="E11" s="115" t="n"/>
      <c r="F11" s="115" t="n"/>
      <c r="G11" s="163" t="n"/>
      <c r="H11" s="156">
        <f>IFERROR(B11/C11,"")</f>
        <v/>
      </c>
      <c r="I11" s="156">
        <f>IFERROR(B11/D11,"")</f>
        <v/>
      </c>
      <c r="J11" s="157">
        <f>IFERROR(E11/D11,"")</f>
        <v/>
      </c>
      <c r="K11" s="157">
        <f>IFERROR(F11/E11,"")</f>
        <v/>
      </c>
      <c r="L11" s="156">
        <f>IFERROR(B11/F11,"")</f>
        <v/>
      </c>
      <c r="M11" s="164">
        <f>IFERROR(G11/B11,"")</f>
        <v/>
      </c>
      <c r="N11" s="115" t="str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162" t="n">
        <v>46076</v>
      </c>
      <c r="B12" s="163" t="n"/>
      <c r="C12" s="115" t="n"/>
      <c r="D12" s="115" t="n"/>
      <c r="E12" s="115" t="n"/>
      <c r="F12" s="115" t="n"/>
      <c r="G12" s="163" t="n"/>
      <c r="H12" s="158">
        <f>IFERROR(B12/C12,"")</f>
        <v/>
      </c>
      <c r="I12" s="158">
        <f>IFERROR(B12/D12,"")</f>
        <v/>
      </c>
      <c r="J12" s="165">
        <f>IFERROR(E12/D12,"")</f>
        <v/>
      </c>
      <c r="K12" s="165">
        <f>IFERROR(F12/E12,"")</f>
        <v/>
      </c>
      <c r="L12" s="158">
        <f>IFERROR(B12/F12,"")</f>
        <v/>
      </c>
      <c r="M12" s="164">
        <f>IFERROR(G12/B12,"")</f>
        <v/>
      </c>
      <c r="N12" s="115" t="str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162" t="n">
        <v>46083</v>
      </c>
      <c r="B13" s="163" t="n"/>
      <c r="C13" s="115" t="n"/>
      <c r="D13" s="115" t="n"/>
      <c r="E13" s="115" t="n"/>
      <c r="F13" s="115" t="n"/>
      <c r="G13" s="163" t="n"/>
      <c r="H13" s="156">
        <f>IFERROR(B13/C13,"")</f>
        <v/>
      </c>
      <c r="I13" s="156">
        <f>IFERROR(B13/D13,"")</f>
        <v/>
      </c>
      <c r="J13" s="157">
        <f>IFERROR(E13/D13,"")</f>
        <v/>
      </c>
      <c r="K13" s="157">
        <f>IFERROR(F13/E13,"")</f>
        <v/>
      </c>
      <c r="L13" s="156">
        <f>IFERROR(B13/F13,"")</f>
        <v/>
      </c>
      <c r="M13" s="164">
        <f>IFERROR(G13/B13,"")</f>
        <v/>
      </c>
      <c r="N13" s="115" t="str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162" t="n">
        <v>46090</v>
      </c>
      <c r="B14" s="163" t="n"/>
      <c r="C14" s="115" t="n"/>
      <c r="D14" s="115" t="n"/>
      <c r="E14" s="115" t="n"/>
      <c r="F14" s="115" t="n"/>
      <c r="G14" s="163" t="n"/>
      <c r="H14" s="156">
        <f>IFERROR(B14/C14,"")</f>
        <v/>
      </c>
      <c r="I14" s="156">
        <f>IFERROR(B14/D14,"")</f>
        <v/>
      </c>
      <c r="J14" s="157">
        <f>IFERROR(E14/D14,"")</f>
        <v/>
      </c>
      <c r="K14" s="157">
        <f>IFERROR(F14/E14,"")</f>
        <v/>
      </c>
      <c r="L14" s="156">
        <f>IFERROR(B14/F14,"")</f>
        <v/>
      </c>
      <c r="M14" s="164">
        <f>IFERROR(G14/B14,"")</f>
        <v/>
      </c>
      <c r="N14" s="115" t="str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162" t="n">
        <v>46097</v>
      </c>
      <c r="B15" s="163" t="n"/>
      <c r="C15" s="115" t="n"/>
      <c r="D15" s="115" t="n"/>
      <c r="E15" s="115" t="n"/>
      <c r="F15" s="115" t="n"/>
      <c r="G15" s="163" t="n"/>
      <c r="H15" s="156">
        <f>IFERROR(B15/C15,"")</f>
        <v/>
      </c>
      <c r="I15" s="156">
        <f>IFERROR(B15/D15,"")</f>
        <v/>
      </c>
      <c r="J15" s="157">
        <f>IFERROR(E15/D15,"")</f>
        <v/>
      </c>
      <c r="K15" s="157">
        <f>IFERROR(F15/E15,"")</f>
        <v/>
      </c>
      <c r="L15" s="156">
        <f>IFERROR(B15/F15,"")</f>
        <v/>
      </c>
      <c r="M15" s="164">
        <f>IFERROR(G15/B15,"")</f>
        <v/>
      </c>
      <c r="N15" s="115" t="str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162" t="n">
        <v>46104</v>
      </c>
      <c r="B16" s="163" t="n"/>
      <c r="C16" s="115" t="n"/>
      <c r="D16" s="115" t="n"/>
      <c r="E16" s="115" t="n"/>
      <c r="F16" s="115" t="n"/>
      <c r="G16" s="163" t="n"/>
      <c r="H16" s="156">
        <f>IFERROR(B16/C16,"")</f>
        <v/>
      </c>
      <c r="I16" s="156">
        <f>IFERROR(B16/D16,"")</f>
        <v/>
      </c>
      <c r="J16" s="157">
        <f>IFERROR(E16/D16,"")</f>
        <v/>
      </c>
      <c r="K16" s="157">
        <f>IFERROR(F16/E16,"")</f>
        <v/>
      </c>
      <c r="L16" s="156">
        <f>IFERROR(B16/F16,"")</f>
        <v/>
      </c>
      <c r="M16" s="164">
        <f>IFERROR(G16/B16,"")</f>
        <v/>
      </c>
      <c r="N16" s="115" t="str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162" t="n">
        <v>46111</v>
      </c>
      <c r="B17" s="163" t="n"/>
      <c r="C17" s="115" t="n"/>
      <c r="D17" s="115" t="n"/>
      <c r="E17" s="115" t="n"/>
      <c r="F17" s="115" t="n"/>
      <c r="G17" s="163" t="n"/>
      <c r="H17" s="156">
        <f>IFERROR(B17/C17,"")</f>
        <v/>
      </c>
      <c r="I17" s="156">
        <f>IFERROR(B17/D17,"")</f>
        <v/>
      </c>
      <c r="J17" s="157">
        <f>IFERROR(E17/D17,"")</f>
        <v/>
      </c>
      <c r="K17" s="157">
        <f>IFERROR(F17/E17,"")</f>
        <v/>
      </c>
      <c r="L17" s="156">
        <f>IFERROR(B17/F17,"")</f>
        <v/>
      </c>
      <c r="M17" s="164">
        <f>IFERROR(G17/B17,"")</f>
        <v/>
      </c>
      <c r="N17" s="115" t="str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162" t="n">
        <v>46118</v>
      </c>
      <c r="B18" s="163" t="n"/>
      <c r="C18" s="115" t="n"/>
      <c r="D18" s="115" t="n"/>
      <c r="E18" s="115" t="n"/>
      <c r="F18" s="115" t="n"/>
      <c r="G18" s="163" t="n"/>
      <c r="H18" s="158">
        <f>IFERROR(B18/C18,"")</f>
        <v/>
      </c>
      <c r="I18" s="158">
        <f>IFERROR(B18/D18,"")</f>
        <v/>
      </c>
      <c r="J18" s="165">
        <f>IFERROR(E18/D18,"")</f>
        <v/>
      </c>
      <c r="K18" s="165">
        <f>IFERROR(F18/E18,"")</f>
        <v/>
      </c>
      <c r="L18" s="158">
        <f>IFERROR(B18/F18,"")</f>
        <v/>
      </c>
      <c r="M18" s="164">
        <f>IFERROR(G18/B18,"")</f>
        <v/>
      </c>
      <c r="N18" s="115" t="str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162" t="n">
        <v>46125</v>
      </c>
      <c r="B19" s="163" t="n"/>
      <c r="C19" s="115" t="n"/>
      <c r="D19" s="115" t="n"/>
      <c r="E19" s="115" t="n"/>
      <c r="F19" s="115" t="n"/>
      <c r="G19" s="163" t="n"/>
      <c r="H19" s="156">
        <f>IFERROR(B19/C19,"")</f>
        <v/>
      </c>
      <c r="I19" s="156">
        <f>IFERROR(B19/D19,"")</f>
        <v/>
      </c>
      <c r="J19" s="157">
        <f>IFERROR(E19/D19,"")</f>
        <v/>
      </c>
      <c r="K19" s="157">
        <f>IFERROR(F19/E19,"")</f>
        <v/>
      </c>
      <c r="L19" s="156">
        <f>IFERROR(B19/F19,"")</f>
        <v/>
      </c>
      <c r="M19" s="164">
        <f>IFERROR(G19/B19,"")</f>
        <v/>
      </c>
      <c r="N19" s="115" t="str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162" t="n">
        <v>46132</v>
      </c>
      <c r="B20" s="163" t="n"/>
      <c r="C20" s="115" t="n"/>
      <c r="D20" s="115" t="n"/>
      <c r="E20" s="115" t="n"/>
      <c r="F20" s="115" t="n"/>
      <c r="G20" s="163" t="n"/>
      <c r="H20" s="156">
        <f>IFERROR(B20/C20,"")</f>
        <v/>
      </c>
      <c r="I20" s="156">
        <f>IFERROR(B20/D20,"")</f>
        <v/>
      </c>
      <c r="J20" s="157">
        <f>IFERROR(E20/D20,"")</f>
        <v/>
      </c>
      <c r="K20" s="157">
        <f>IFERROR(F20/E20,"")</f>
        <v/>
      </c>
      <c r="L20" s="156">
        <f>IFERROR(B20/F20,"")</f>
        <v/>
      </c>
      <c r="M20" s="164">
        <f>IFERROR(G20/B20,"")</f>
        <v/>
      </c>
      <c r="N20" s="115" t="str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162" t="n">
        <v>46139</v>
      </c>
      <c r="B21" s="163" t="n"/>
      <c r="C21" s="115" t="n"/>
      <c r="D21" s="115" t="n"/>
      <c r="E21" s="115" t="n"/>
      <c r="F21" s="115" t="n"/>
      <c r="G21" s="163" t="n"/>
      <c r="H21" s="156">
        <f>IFERROR(B21/C21,"")</f>
        <v/>
      </c>
      <c r="I21" s="156">
        <f>IFERROR(B21/D21,"")</f>
        <v/>
      </c>
      <c r="J21" s="157">
        <f>IFERROR(E21/D21,"")</f>
        <v/>
      </c>
      <c r="K21" s="157">
        <f>IFERROR(F21/E21,"")</f>
        <v/>
      </c>
      <c r="L21" s="156">
        <f>IFERROR(B21/F21,"")</f>
        <v/>
      </c>
      <c r="M21" s="164">
        <f>IFERROR(G21/B21,"")</f>
        <v/>
      </c>
      <c r="N21" s="115" t="str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162" t="n">
        <v>46146</v>
      </c>
      <c r="B22" s="163" t="n"/>
      <c r="C22" s="115" t="n"/>
      <c r="D22" s="115" t="n"/>
      <c r="E22" s="115" t="n"/>
      <c r="F22" s="115" t="n"/>
      <c r="G22" s="163" t="n"/>
      <c r="H22" s="156">
        <f>IFERROR(B22/C22,"")</f>
        <v/>
      </c>
      <c r="I22" s="156">
        <f>IFERROR(B22/D22,"")</f>
        <v/>
      </c>
      <c r="J22" s="157">
        <f>IFERROR(E22/D22,"")</f>
        <v/>
      </c>
      <c r="K22" s="157">
        <f>IFERROR(F22/E22,"")</f>
        <v/>
      </c>
      <c r="L22" s="156">
        <f>IFERROR(B22/F22,"")</f>
        <v/>
      </c>
      <c r="M22" s="164">
        <f>IFERROR(G22/B22,"")</f>
        <v/>
      </c>
      <c r="N22" s="115" t="str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162" t="n">
        <v>46153</v>
      </c>
      <c r="B23" s="163" t="n"/>
      <c r="C23" s="115" t="n"/>
      <c r="D23" s="115" t="n"/>
      <c r="E23" s="115" t="n"/>
      <c r="F23" s="115" t="n"/>
      <c r="G23" s="163" t="n"/>
      <c r="H23" s="156">
        <f>IFERROR(B23/C23,"")</f>
        <v/>
      </c>
      <c r="I23" s="156">
        <f>IFERROR(B23/D23,"")</f>
        <v/>
      </c>
      <c r="J23" s="157">
        <f>IFERROR(E23/D23,"")</f>
        <v/>
      </c>
      <c r="K23" s="157">
        <f>IFERROR(F23/E23,"")</f>
        <v/>
      </c>
      <c r="L23" s="156">
        <f>IFERROR(B23/F23,"")</f>
        <v/>
      </c>
      <c r="M23" s="164">
        <f>IFERROR(G23/B23,"")</f>
        <v/>
      </c>
      <c r="N23" s="115" t="str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162" t="n">
        <v>46160</v>
      </c>
      <c r="B24" s="163" t="n"/>
      <c r="C24" s="115" t="n"/>
      <c r="D24" s="115" t="n"/>
      <c r="E24" s="115" t="n"/>
      <c r="F24" s="115" t="n"/>
      <c r="G24" s="163" t="n"/>
      <c r="H24" s="158">
        <f>IFERROR(B24/C24,"")</f>
        <v/>
      </c>
      <c r="I24" s="158">
        <f>IFERROR(B24/D24,"")</f>
        <v/>
      </c>
      <c r="J24" s="165">
        <f>IFERROR(E24/D24,"")</f>
        <v/>
      </c>
      <c r="K24" s="165">
        <f>IFERROR(F24/E24,"")</f>
        <v/>
      </c>
      <c r="L24" s="158">
        <f>IFERROR(B24/F24,"")</f>
        <v/>
      </c>
      <c r="M24" s="164">
        <f>IFERROR(G24/B24,"")</f>
        <v/>
      </c>
      <c r="N24" s="115" t="str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162" t="n">
        <v>46167</v>
      </c>
      <c r="B25" s="163" t="n"/>
      <c r="C25" s="115" t="n"/>
      <c r="D25" s="115" t="n"/>
      <c r="E25" s="115" t="n"/>
      <c r="F25" s="115" t="n"/>
      <c r="G25" s="163" t="n"/>
      <c r="H25" s="156">
        <f>IFERROR(B25/C25,"")</f>
        <v/>
      </c>
      <c r="I25" s="156">
        <f>IFERROR(B25/D25,"")</f>
        <v/>
      </c>
      <c r="J25" s="157">
        <f>IFERROR(E25/D25,"")</f>
        <v/>
      </c>
      <c r="K25" s="157">
        <f>IFERROR(F25/E25,"")</f>
        <v/>
      </c>
      <c r="L25" s="156">
        <f>IFERROR(B25/F25,"")</f>
        <v/>
      </c>
      <c r="M25" s="164">
        <f>IFERROR(G25/B25,"")</f>
        <v/>
      </c>
      <c r="N25" s="115" t="str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162" t="n">
        <v>46174</v>
      </c>
      <c r="B26" s="163" t="n"/>
      <c r="C26" s="115" t="n"/>
      <c r="D26" s="115" t="n"/>
      <c r="E26" s="115" t="n"/>
      <c r="F26" s="115" t="n"/>
      <c r="G26" s="163" t="n"/>
      <c r="H26" s="156">
        <f>IFERROR(B26/C26,"")</f>
        <v/>
      </c>
      <c r="I26" s="156">
        <f>IFERROR(B26/D26,"")</f>
        <v/>
      </c>
      <c r="J26" s="157">
        <f>IFERROR(E26/D26,"")</f>
        <v/>
      </c>
      <c r="K26" s="157">
        <f>IFERROR(F26/E26,"")</f>
        <v/>
      </c>
      <c r="L26" s="156">
        <f>IFERROR(B26/F26,"")</f>
        <v/>
      </c>
      <c r="M26" s="164">
        <f>IFERROR(G26/B26,"")</f>
        <v/>
      </c>
      <c r="N26" s="115" t="str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162" t="n">
        <v>46181</v>
      </c>
      <c r="B27" s="163" t="n"/>
      <c r="C27" s="115" t="n"/>
      <c r="D27" s="115" t="n"/>
      <c r="E27" s="115" t="n"/>
      <c r="F27" s="115" t="n"/>
      <c r="G27" s="163" t="n"/>
      <c r="H27" s="156">
        <f>IFERROR(B27/C27,"")</f>
        <v/>
      </c>
      <c r="I27" s="156">
        <f>IFERROR(B27/D27,"")</f>
        <v/>
      </c>
      <c r="J27" s="157">
        <f>IFERROR(E27/D27,"")</f>
        <v/>
      </c>
      <c r="K27" s="157">
        <f>IFERROR(F27/E27,"")</f>
        <v/>
      </c>
      <c r="L27" s="156">
        <f>IFERROR(B27/F27,"")</f>
        <v/>
      </c>
      <c r="M27" s="164">
        <f>IFERROR(G27/B27,"")</f>
        <v/>
      </c>
      <c r="N27" s="115" t="str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162" t="n">
        <v>46188</v>
      </c>
      <c r="B28" s="163" t="n"/>
      <c r="C28" s="115" t="n"/>
      <c r="D28" s="115" t="n"/>
      <c r="E28" s="115" t="n"/>
      <c r="F28" s="115" t="n"/>
      <c r="G28" s="163" t="n"/>
      <c r="H28" s="156">
        <f>IFERROR(B28/C28,"")</f>
        <v/>
      </c>
      <c r="I28" s="156">
        <f>IFERROR(B28/D28,"")</f>
        <v/>
      </c>
      <c r="J28" s="157">
        <f>IFERROR(E28/D28,"")</f>
        <v/>
      </c>
      <c r="K28" s="157">
        <f>IFERROR(F28/E28,"")</f>
        <v/>
      </c>
      <c r="L28" s="156">
        <f>IFERROR(B28/F28,"")</f>
        <v/>
      </c>
      <c r="M28" s="164">
        <f>IFERROR(G28/B28,"")</f>
        <v/>
      </c>
      <c r="N28" s="115" t="str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162" t="n">
        <v>46195</v>
      </c>
      <c r="B29" s="163" t="n"/>
      <c r="C29" s="115" t="n"/>
      <c r="D29" s="115" t="n"/>
      <c r="E29" s="115" t="n"/>
      <c r="F29" s="115" t="n"/>
      <c r="G29" s="163" t="n"/>
      <c r="H29" s="156">
        <f>IFERROR(B29/C29,"")</f>
        <v/>
      </c>
      <c r="I29" s="156">
        <f>IFERROR(B29/D29,"")</f>
        <v/>
      </c>
      <c r="J29" s="157">
        <f>IFERROR(E29/D29,"")</f>
        <v/>
      </c>
      <c r="K29" s="157">
        <f>IFERROR(F29/E29,"")</f>
        <v/>
      </c>
      <c r="L29" s="156">
        <f>IFERROR(B29/F29,"")</f>
        <v/>
      </c>
      <c r="M29" s="164">
        <f>IFERROR(G29/B29,"")</f>
        <v/>
      </c>
      <c r="N29" s="115" t="str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162" t="n">
        <v>46202</v>
      </c>
      <c r="B30" s="163" t="n"/>
      <c r="C30" s="115" t="n"/>
      <c r="D30" s="115" t="n"/>
      <c r="E30" s="115" t="n"/>
      <c r="F30" s="115" t="n"/>
      <c r="G30" s="163" t="n"/>
      <c r="H30" s="158">
        <f>IFERROR(B30/C30,"")</f>
        <v/>
      </c>
      <c r="I30" s="158">
        <f>IFERROR(B30/D30,"")</f>
        <v/>
      </c>
      <c r="J30" s="165">
        <f>IFERROR(E30/D30,"")</f>
        <v/>
      </c>
      <c r="K30" s="165">
        <f>IFERROR(F30/E30,"")</f>
        <v/>
      </c>
      <c r="L30" s="158">
        <f>IFERROR(B30/F30,"")</f>
        <v/>
      </c>
      <c r="M30" s="164">
        <f>IFERROR(G30/B30,"")</f>
        <v/>
      </c>
      <c r="N30" s="115" t="str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162" t="n">
        <v>46209</v>
      </c>
      <c r="B31" s="163" t="n"/>
      <c r="C31" s="115" t="n"/>
      <c r="D31" s="115" t="n"/>
      <c r="E31" s="115" t="n"/>
      <c r="F31" s="115" t="n"/>
      <c r="G31" s="163" t="n"/>
      <c r="H31" s="156">
        <f>IFERROR(B31/C31,"")</f>
        <v/>
      </c>
      <c r="I31" s="156">
        <f>IFERROR(B31/D31,"")</f>
        <v/>
      </c>
      <c r="J31" s="157">
        <f>IFERROR(E31/D31,"")</f>
        <v/>
      </c>
      <c r="K31" s="157">
        <f>IFERROR(F31/E31,"")</f>
        <v/>
      </c>
      <c r="L31" s="156">
        <f>IFERROR(B31/F31,"")</f>
        <v/>
      </c>
      <c r="M31" s="164">
        <f>IFERROR(G31/B31,"")</f>
        <v/>
      </c>
      <c r="N31" s="115" t="str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162" t="n">
        <v>46216</v>
      </c>
      <c r="B32" s="163" t="n"/>
      <c r="C32" s="115" t="n"/>
      <c r="D32" s="115" t="n"/>
      <c r="E32" s="115" t="n"/>
      <c r="F32" s="115" t="n"/>
      <c r="G32" s="163" t="n"/>
      <c r="H32" s="156">
        <f>IFERROR(B32/C32,"")</f>
        <v/>
      </c>
      <c r="I32" s="156">
        <f>IFERROR(B32/D32,"")</f>
        <v/>
      </c>
      <c r="J32" s="157">
        <f>IFERROR(E32/D32,"")</f>
        <v/>
      </c>
      <c r="K32" s="157">
        <f>IFERROR(F32/E32,"")</f>
        <v/>
      </c>
      <c r="L32" s="156">
        <f>IFERROR(B32/F32,"")</f>
        <v/>
      </c>
      <c r="M32" s="164">
        <f>IFERROR(G32/B32,"")</f>
        <v/>
      </c>
      <c r="N32" s="115" t="str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162" t="n">
        <v>46223</v>
      </c>
      <c r="B33" s="163" t="n"/>
      <c r="C33" s="115" t="n"/>
      <c r="D33" s="115" t="n"/>
      <c r="E33" s="115" t="n"/>
      <c r="F33" s="115" t="n"/>
      <c r="G33" s="163" t="n"/>
      <c r="H33" s="156">
        <f>IFERROR(B33/C33,"")</f>
        <v/>
      </c>
      <c r="I33" s="156">
        <f>IFERROR(B33/D33,"")</f>
        <v/>
      </c>
      <c r="J33" s="157">
        <f>IFERROR(E33/D33,"")</f>
        <v/>
      </c>
      <c r="K33" s="157">
        <f>IFERROR(F33/E33,"")</f>
        <v/>
      </c>
      <c r="L33" s="156">
        <f>IFERROR(B33/F33,"")</f>
        <v/>
      </c>
      <c r="M33" s="164">
        <f>IFERROR(G33/B33,"")</f>
        <v/>
      </c>
      <c r="N33" s="115" t="str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162" t="n">
        <v>46230</v>
      </c>
      <c r="B34" s="163" t="n"/>
      <c r="C34" s="115" t="n"/>
      <c r="D34" s="115" t="n"/>
      <c r="E34" s="115" t="n"/>
      <c r="F34" s="115" t="n"/>
      <c r="G34" s="163" t="n"/>
      <c r="H34" s="156">
        <f>IFERROR(B34/C34,"")</f>
        <v/>
      </c>
      <c r="I34" s="156">
        <f>IFERROR(B34/D34,"")</f>
        <v/>
      </c>
      <c r="J34" s="157">
        <f>IFERROR(E34/D34,"")</f>
        <v/>
      </c>
      <c r="K34" s="157">
        <f>IFERROR(F34/E34,"")</f>
        <v/>
      </c>
      <c r="L34" s="156">
        <f>IFERROR(B34/F34,"")</f>
        <v/>
      </c>
      <c r="M34" s="164">
        <f>IFERROR(G34/B34,"")</f>
        <v/>
      </c>
      <c r="N34" s="115" t="str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162" t="n">
        <v>46237</v>
      </c>
      <c r="B35" s="163" t="n"/>
      <c r="C35" s="115" t="n"/>
      <c r="D35" s="115" t="n"/>
      <c r="E35" s="115" t="n"/>
      <c r="F35" s="115" t="n"/>
      <c r="G35" s="163" t="n"/>
      <c r="H35" s="156">
        <f>IFERROR(B35/C35,"")</f>
        <v/>
      </c>
      <c r="I35" s="156">
        <f>IFERROR(B35/D35,"")</f>
        <v/>
      </c>
      <c r="J35" s="157">
        <f>IFERROR(E35/D35,"")</f>
        <v/>
      </c>
      <c r="K35" s="157">
        <f>IFERROR(F35/E35,"")</f>
        <v/>
      </c>
      <c r="L35" s="156">
        <f>IFERROR(B35/F35,"")</f>
        <v/>
      </c>
      <c r="M35" s="164">
        <f>IFERROR(G35/B35,"")</f>
        <v/>
      </c>
      <c r="N35" s="115" t="str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162" t="n">
        <v>46244</v>
      </c>
      <c r="B36" s="163" t="n"/>
      <c r="C36" s="115" t="n"/>
      <c r="D36" s="115" t="n"/>
      <c r="E36" s="115" t="n"/>
      <c r="F36" s="115" t="n"/>
      <c r="G36" s="163" t="n"/>
      <c r="H36" s="158">
        <f>IFERROR(B36/C36,"")</f>
        <v/>
      </c>
      <c r="I36" s="158">
        <f>IFERROR(B36/D36,"")</f>
        <v/>
      </c>
      <c r="J36" s="165">
        <f>IFERROR(E36/D36,"")</f>
        <v/>
      </c>
      <c r="K36" s="165">
        <f>IFERROR(F36/E36,"")</f>
        <v/>
      </c>
      <c r="L36" s="158">
        <f>IFERROR(B36/F36,"")</f>
        <v/>
      </c>
      <c r="M36" s="164">
        <f>IFERROR(G36/B36,"")</f>
        <v/>
      </c>
      <c r="N36" s="115" t="str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162" t="n">
        <v>46251</v>
      </c>
      <c r="B37" s="163" t="n"/>
      <c r="C37" s="115" t="n"/>
      <c r="D37" s="115" t="n"/>
      <c r="E37" s="115" t="n"/>
      <c r="F37" s="115" t="n"/>
      <c r="G37" s="163" t="n"/>
      <c r="H37" s="156">
        <f>IFERROR(B37/C37,"")</f>
        <v/>
      </c>
      <c r="I37" s="156">
        <f>IFERROR(B37/D37,"")</f>
        <v/>
      </c>
      <c r="J37" s="157">
        <f>IFERROR(E37/D37,"")</f>
        <v/>
      </c>
      <c r="K37" s="157">
        <f>IFERROR(F37/E37,"")</f>
        <v/>
      </c>
      <c r="L37" s="156">
        <f>IFERROR(B37/F37,"")</f>
        <v/>
      </c>
      <c r="M37" s="164">
        <f>IFERROR(G37/B37,"")</f>
        <v/>
      </c>
      <c r="N37" s="115" t="str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162" t="n">
        <v>46258</v>
      </c>
      <c r="B38" s="163" t="n"/>
      <c r="C38" s="115" t="n"/>
      <c r="D38" s="115" t="n"/>
      <c r="E38" s="115" t="n"/>
      <c r="F38" s="115" t="n"/>
      <c r="G38" s="163" t="n"/>
      <c r="H38" s="156">
        <f>IFERROR(B38/C38,"")</f>
        <v/>
      </c>
      <c r="I38" s="156">
        <f>IFERROR(B38/D38,"")</f>
        <v/>
      </c>
      <c r="J38" s="157">
        <f>IFERROR(E38/D38,"")</f>
        <v/>
      </c>
      <c r="K38" s="157">
        <f>IFERROR(F38/E38,"")</f>
        <v/>
      </c>
      <c r="L38" s="156">
        <f>IFERROR(B38/F38,"")</f>
        <v/>
      </c>
      <c r="M38" s="164">
        <f>IFERROR(G38/B38,"")</f>
        <v/>
      </c>
      <c r="N38" s="115" t="str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162" t="n">
        <v>46265</v>
      </c>
      <c r="B39" s="163" t="n"/>
      <c r="C39" s="115" t="n"/>
      <c r="D39" s="115" t="n"/>
      <c r="E39" s="115" t="n"/>
      <c r="F39" s="115" t="n"/>
      <c r="G39" s="163" t="n"/>
      <c r="H39" s="156">
        <f>IFERROR(B39/C39,"")</f>
        <v/>
      </c>
      <c r="I39" s="156">
        <f>IFERROR(B39/D39,"")</f>
        <v/>
      </c>
      <c r="J39" s="157">
        <f>IFERROR(E39/D39,"")</f>
        <v/>
      </c>
      <c r="K39" s="157">
        <f>IFERROR(F39/E39,"")</f>
        <v/>
      </c>
      <c r="L39" s="156">
        <f>IFERROR(B39/F39,"")</f>
        <v/>
      </c>
      <c r="M39" s="164">
        <f>IFERROR(G39/B39,"")</f>
        <v/>
      </c>
      <c r="N39" s="115" t="str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162" t="n">
        <v>46272</v>
      </c>
      <c r="B40" s="163" t="n"/>
      <c r="C40" s="115" t="n"/>
      <c r="D40" s="115" t="n"/>
      <c r="E40" s="115" t="n"/>
      <c r="F40" s="115" t="n"/>
      <c r="G40" s="163" t="n"/>
      <c r="H40" s="156">
        <f>IFERROR(B40/C40,"")</f>
        <v/>
      </c>
      <c r="I40" s="156">
        <f>IFERROR(B40/D40,"")</f>
        <v/>
      </c>
      <c r="J40" s="157">
        <f>IFERROR(E40/D40,"")</f>
        <v/>
      </c>
      <c r="K40" s="157">
        <f>IFERROR(F40/E40,"")</f>
        <v/>
      </c>
      <c r="L40" s="156">
        <f>IFERROR(B40/F40,"")</f>
        <v/>
      </c>
      <c r="M40" s="164">
        <f>IFERROR(G40/B40,"")</f>
        <v/>
      </c>
      <c r="N40" s="115" t="str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162" t="n">
        <v>46279</v>
      </c>
      <c r="B41" s="163" t="n"/>
      <c r="C41" s="115" t="n"/>
      <c r="D41" s="115" t="n"/>
      <c r="E41" s="115" t="n"/>
      <c r="F41" s="115" t="n"/>
      <c r="G41" s="163" t="n"/>
      <c r="H41" s="156">
        <f>IFERROR(B41/C41,"")</f>
        <v/>
      </c>
      <c r="I41" s="156">
        <f>IFERROR(B41/D41,"")</f>
        <v/>
      </c>
      <c r="J41" s="157">
        <f>IFERROR(E41/D41,"")</f>
        <v/>
      </c>
      <c r="K41" s="157">
        <f>IFERROR(F41/E41,"")</f>
        <v/>
      </c>
      <c r="L41" s="156">
        <f>IFERROR(B41/F41,"")</f>
        <v/>
      </c>
      <c r="M41" s="164">
        <f>IFERROR(G41/B41,"")</f>
        <v/>
      </c>
      <c r="N41" s="115" t="str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162" t="n">
        <v>46286</v>
      </c>
      <c r="B42" s="163" t="n"/>
      <c r="C42" s="115" t="n"/>
      <c r="D42" s="115" t="n"/>
      <c r="E42" s="115" t="n"/>
      <c r="F42" s="115" t="n"/>
      <c r="G42" s="163" t="n"/>
      <c r="H42" s="158">
        <f>IFERROR(B42/C42,"")</f>
        <v/>
      </c>
      <c r="I42" s="158">
        <f>IFERROR(B42/D42,"")</f>
        <v/>
      </c>
      <c r="J42" s="165">
        <f>IFERROR(E42/D42,"")</f>
        <v/>
      </c>
      <c r="K42" s="165">
        <f>IFERROR(F42/E42,"")</f>
        <v/>
      </c>
      <c r="L42" s="158">
        <f>IFERROR(B42/F42,"")</f>
        <v/>
      </c>
      <c r="M42" s="164">
        <f>IFERROR(G42/B42,"")</f>
        <v/>
      </c>
      <c r="N42" s="115" t="str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162" t="n">
        <v>46293</v>
      </c>
      <c r="B43" s="163" t="n"/>
      <c r="C43" s="115" t="n"/>
      <c r="D43" s="115" t="n"/>
      <c r="E43" s="115" t="n"/>
      <c r="F43" s="115" t="n"/>
      <c r="G43" s="163" t="n"/>
      <c r="H43" s="156">
        <f>IFERROR(B43/C43,"")</f>
        <v/>
      </c>
      <c r="I43" s="156">
        <f>IFERROR(B43/D43,"")</f>
        <v/>
      </c>
      <c r="J43" s="157">
        <f>IFERROR(E43/D43,"")</f>
        <v/>
      </c>
      <c r="K43" s="157">
        <f>IFERROR(F43/E43,"")</f>
        <v/>
      </c>
      <c r="L43" s="156">
        <f>IFERROR(B43/F43,"")</f>
        <v/>
      </c>
      <c r="M43" s="164">
        <f>IFERROR(G43/B43,"")</f>
        <v/>
      </c>
      <c r="N43" s="115" t="str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162" t="n">
        <v>46300</v>
      </c>
      <c r="B44" s="163" t="n"/>
      <c r="C44" s="115" t="n"/>
      <c r="D44" s="115" t="n"/>
      <c r="E44" s="115" t="n"/>
      <c r="F44" s="115" t="n"/>
      <c r="G44" s="163" t="n"/>
      <c r="H44" s="156">
        <f>IFERROR(B44/C44,"")</f>
        <v/>
      </c>
      <c r="I44" s="156">
        <f>IFERROR(B44/D44,"")</f>
        <v/>
      </c>
      <c r="J44" s="157">
        <f>IFERROR(E44/D44,"")</f>
        <v/>
      </c>
      <c r="K44" s="157">
        <f>IFERROR(F44/E44,"")</f>
        <v/>
      </c>
      <c r="L44" s="156">
        <f>IFERROR(B44/F44,"")</f>
        <v/>
      </c>
      <c r="M44" s="164">
        <f>IFERROR(G44/B44,"")</f>
        <v/>
      </c>
      <c r="N44" s="115" t="str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162" t="n">
        <v>46307</v>
      </c>
      <c r="B45" s="163" t="n"/>
      <c r="C45" s="115" t="n"/>
      <c r="D45" s="115" t="n"/>
      <c r="E45" s="115" t="n"/>
      <c r="F45" s="115" t="n"/>
      <c r="G45" s="163" t="n"/>
      <c r="H45" s="156">
        <f>IFERROR(B45/C45,"")</f>
        <v/>
      </c>
      <c r="I45" s="156">
        <f>IFERROR(B45/D45,"")</f>
        <v/>
      </c>
      <c r="J45" s="157">
        <f>IFERROR(E45/D45,"")</f>
        <v/>
      </c>
      <c r="K45" s="157">
        <f>IFERROR(F45/E45,"")</f>
        <v/>
      </c>
      <c r="L45" s="156">
        <f>IFERROR(B45/F45,"")</f>
        <v/>
      </c>
      <c r="M45" s="164">
        <f>IFERROR(G45/B45,"")</f>
        <v/>
      </c>
      <c r="N45" s="115" t="str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162" t="n">
        <v>46314</v>
      </c>
      <c r="B46" s="163" t="n"/>
      <c r="C46" s="115" t="n"/>
      <c r="D46" s="115" t="n"/>
      <c r="E46" s="115" t="n"/>
      <c r="F46" s="115" t="n"/>
      <c r="G46" s="163" t="n"/>
      <c r="H46" s="156">
        <f>IFERROR(B46/C46,"")</f>
        <v/>
      </c>
      <c r="I46" s="156">
        <f>IFERROR(B46/D46,"")</f>
        <v/>
      </c>
      <c r="J46" s="157">
        <f>IFERROR(E46/D46,"")</f>
        <v/>
      </c>
      <c r="K46" s="157">
        <f>IFERROR(F46/E46,"")</f>
        <v/>
      </c>
      <c r="L46" s="156">
        <f>IFERROR(B46/F46,"")</f>
        <v/>
      </c>
      <c r="M46" s="164">
        <f>IFERROR(G46/B46,"")</f>
        <v/>
      </c>
      <c r="N46" s="115" t="str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162" t="n">
        <v>46321</v>
      </c>
      <c r="B47" s="163" t="n"/>
      <c r="C47" s="115" t="n"/>
      <c r="D47" s="115" t="n"/>
      <c r="E47" s="115" t="n"/>
      <c r="F47" s="115" t="n"/>
      <c r="G47" s="163" t="n"/>
      <c r="H47" s="156">
        <f>IFERROR(B47/C47,"")</f>
        <v/>
      </c>
      <c r="I47" s="156">
        <f>IFERROR(B47/D47,"")</f>
        <v/>
      </c>
      <c r="J47" s="157">
        <f>IFERROR(E47/D47,"")</f>
        <v/>
      </c>
      <c r="K47" s="157">
        <f>IFERROR(F47/E47,"")</f>
        <v/>
      </c>
      <c r="L47" s="156">
        <f>IFERROR(B47/F47,"")</f>
        <v/>
      </c>
      <c r="M47" s="164">
        <f>IFERROR(G47/B47,"")</f>
        <v/>
      </c>
      <c r="N47" s="115" t="str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162" t="n">
        <v>46328</v>
      </c>
      <c r="B48" s="163" t="n"/>
      <c r="C48" s="115" t="n"/>
      <c r="D48" s="115" t="n"/>
      <c r="E48" s="115" t="n"/>
      <c r="F48" s="115" t="n"/>
      <c r="G48" s="163" t="n"/>
      <c r="H48" s="158">
        <f>IFERROR(B48/C48,"")</f>
        <v/>
      </c>
      <c r="I48" s="158">
        <f>IFERROR(B48/D48,"")</f>
        <v/>
      </c>
      <c r="J48" s="165">
        <f>IFERROR(E48/D48,"")</f>
        <v/>
      </c>
      <c r="K48" s="165">
        <f>IFERROR(F48/E48,"")</f>
        <v/>
      </c>
      <c r="L48" s="158">
        <f>IFERROR(B48/F48,"")</f>
        <v/>
      </c>
      <c r="M48" s="164">
        <f>IFERROR(G48/B48,"")</f>
        <v/>
      </c>
      <c r="N48" s="115" t="str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162" t="n">
        <v>46335</v>
      </c>
      <c r="B49" s="163" t="n"/>
      <c r="C49" s="115" t="n"/>
      <c r="D49" s="115" t="n"/>
      <c r="E49" s="115" t="n"/>
      <c r="F49" s="115" t="n"/>
      <c r="G49" s="163" t="n"/>
      <c r="H49" s="156">
        <f>IFERROR(B49/C49,"")</f>
        <v/>
      </c>
      <c r="I49" s="156">
        <f>IFERROR(B49/D49,"")</f>
        <v/>
      </c>
      <c r="J49" s="157">
        <f>IFERROR(E49/D49,"")</f>
        <v/>
      </c>
      <c r="K49" s="157">
        <f>IFERROR(F49/E49,"")</f>
        <v/>
      </c>
      <c r="L49" s="156">
        <f>IFERROR(B49/F49,"")</f>
        <v/>
      </c>
      <c r="M49" s="164">
        <f>IFERROR(G49/B49,"")</f>
        <v/>
      </c>
      <c r="N49" s="115" t="str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162" t="n">
        <v>46342</v>
      </c>
      <c r="B50" s="163" t="n"/>
      <c r="C50" s="115" t="n"/>
      <c r="D50" s="115" t="n"/>
      <c r="E50" s="115" t="n"/>
      <c r="F50" s="115" t="n"/>
      <c r="G50" s="163" t="n"/>
      <c r="H50" s="156">
        <f>IFERROR(B50/C50,"")</f>
        <v/>
      </c>
      <c r="I50" s="156">
        <f>IFERROR(B50/D50,"")</f>
        <v/>
      </c>
      <c r="J50" s="157">
        <f>IFERROR(E50/D50,"")</f>
        <v/>
      </c>
      <c r="K50" s="157">
        <f>IFERROR(F50/E50,"")</f>
        <v/>
      </c>
      <c r="L50" s="156">
        <f>IFERROR(B50/F50,"")</f>
        <v/>
      </c>
      <c r="M50" s="164">
        <f>IFERROR(G50/B50,"")</f>
        <v/>
      </c>
      <c r="N50" s="115" t="str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162" t="n">
        <v>46349</v>
      </c>
      <c r="B51" s="163" t="n"/>
      <c r="C51" s="115" t="n"/>
      <c r="D51" s="115" t="n"/>
      <c r="E51" s="115" t="n"/>
      <c r="F51" s="115" t="n"/>
      <c r="G51" s="163" t="n"/>
      <c r="H51" s="156">
        <f>IFERROR(B51/C51,"")</f>
        <v/>
      </c>
      <c r="I51" s="156">
        <f>IFERROR(B51/D51,"")</f>
        <v/>
      </c>
      <c r="J51" s="157">
        <f>IFERROR(E51/D51,"")</f>
        <v/>
      </c>
      <c r="K51" s="157">
        <f>IFERROR(F51/E51,"")</f>
        <v/>
      </c>
      <c r="L51" s="156">
        <f>IFERROR(B51/F51,"")</f>
        <v/>
      </c>
      <c r="M51" s="164">
        <f>IFERROR(G51/B51,"")</f>
        <v/>
      </c>
      <c r="N51" s="115" t="str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162" t="n">
        <v>46356</v>
      </c>
      <c r="B52" s="163" t="n"/>
      <c r="C52" s="115" t="n"/>
      <c r="D52" s="115" t="n"/>
      <c r="E52" s="115" t="n"/>
      <c r="F52" s="115" t="n"/>
      <c r="G52" s="163" t="n"/>
      <c r="H52" s="156">
        <f>IFERROR(B52/C52,"")</f>
        <v/>
      </c>
      <c r="I52" s="156">
        <f>IFERROR(B52/D52,"")</f>
        <v/>
      </c>
      <c r="J52" s="157">
        <f>IFERROR(E52/D52,"")</f>
        <v/>
      </c>
      <c r="K52" s="157">
        <f>IFERROR(F52/E52,"")</f>
        <v/>
      </c>
      <c r="L52" s="156">
        <f>IFERROR(B52/F52,"")</f>
        <v/>
      </c>
      <c r="M52" s="164">
        <f>IFERROR(G52/B52,"")</f>
        <v/>
      </c>
      <c r="N52" s="115" t="str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162" t="n">
        <v>46363</v>
      </c>
      <c r="B53" s="163" t="n"/>
      <c r="C53" s="115" t="n"/>
      <c r="D53" s="115" t="n"/>
      <c r="E53" s="115" t="n"/>
      <c r="F53" s="115" t="n"/>
      <c r="G53" s="163" t="n"/>
      <c r="H53" s="156">
        <f>IFERROR(B53/C53,"")</f>
        <v/>
      </c>
      <c r="I53" s="156">
        <f>IFERROR(B53/D53,"")</f>
        <v/>
      </c>
      <c r="J53" s="157">
        <f>IFERROR(E53/D53,"")</f>
        <v/>
      </c>
      <c r="K53" s="157">
        <f>IFERROR(F53/E53,"")</f>
        <v/>
      </c>
      <c r="L53" s="156">
        <f>IFERROR(B53/F53,"")</f>
        <v/>
      </c>
      <c r="M53" s="164">
        <f>IFERROR(G53/B53,"")</f>
        <v/>
      </c>
      <c r="N53" s="115" t="str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162" t="n">
        <v>46370</v>
      </c>
      <c r="B54" s="163" t="n"/>
      <c r="C54" s="115" t="n"/>
      <c r="D54" s="115" t="n"/>
      <c r="E54" s="115" t="n"/>
      <c r="F54" s="115" t="n"/>
      <c r="G54" s="163" t="n"/>
      <c r="H54" s="156">
        <f>IFERROR(B54/C54,"")</f>
        <v/>
      </c>
      <c r="I54" s="156">
        <f>IFERROR(B54/D54,"")</f>
        <v/>
      </c>
      <c r="J54" s="157">
        <f>IFERROR(E54/D54,"")</f>
        <v/>
      </c>
      <c r="K54" s="157">
        <f>IFERROR(F54/E54,"")</f>
        <v/>
      </c>
      <c r="L54" s="156">
        <f>IFERROR(B54/F54,"")</f>
        <v/>
      </c>
      <c r="M54" s="164">
        <f>IFERROR(G54/B54,"")</f>
        <v/>
      </c>
      <c r="N54" s="115" t="str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162" t="n">
        <v>46377</v>
      </c>
      <c r="B55" s="163" t="n"/>
      <c r="C55" s="115" t="n"/>
      <c r="D55" s="115" t="n"/>
      <c r="E55" s="115" t="n"/>
      <c r="F55" s="115" t="n"/>
      <c r="G55" s="163" t="n"/>
      <c r="H55" s="156">
        <f>IFERROR(B55/C55,"")</f>
        <v/>
      </c>
      <c r="I55" s="156">
        <f>IFERROR(B55/D55,"")</f>
        <v/>
      </c>
      <c r="J55" s="157">
        <f>IFERROR(E55/D55,"")</f>
        <v/>
      </c>
      <c r="K55" s="157">
        <f>IFERROR(F55/E55,"")</f>
        <v/>
      </c>
      <c r="L55" s="156">
        <f>IFERROR(B55/F55,"")</f>
        <v/>
      </c>
      <c r="M55" s="164">
        <f>IFERROR(G55/B55,"")</f>
        <v/>
      </c>
      <c r="N55" s="115" t="str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162" t="n">
        <v>46384</v>
      </c>
      <c r="B56" s="163" t="n"/>
      <c r="C56" s="115" t="n"/>
      <c r="D56" s="115" t="n"/>
      <c r="E56" s="115" t="n"/>
      <c r="F56" s="115" t="n"/>
      <c r="G56" s="163" t="n"/>
      <c r="H56" s="156">
        <f>IFERROR(B56/C56,"")</f>
        <v/>
      </c>
      <c r="I56" s="156">
        <f>IFERROR(B56/D56,"")</f>
        <v/>
      </c>
      <c r="J56" s="157">
        <f>IFERROR(E56/D56,"")</f>
        <v/>
      </c>
      <c r="K56" s="157">
        <f>IFERROR(F56/E56,"")</f>
        <v/>
      </c>
      <c r="L56" s="156">
        <f>IFERROR(B56/F56,"")</f>
        <v/>
      </c>
      <c r="M56" s="164">
        <f>IFERROR(G56/B56,"")</f>
        <v/>
      </c>
      <c r="N56" s="115" t="str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2">
    <mergeCell ref="A2:H2"/>
    <mergeCell ref="A1:H1"/>
  </mergeCells>
  <conditionalFormatting sqref="J5:J56">
    <cfRule type="cellIs" priority="1" operator="lessThan" dxfId="2">
      <formula>0.65</formula>
    </cfRule>
  </conditionalFormatting>
  <conditionalFormatting sqref="K5:K56">
    <cfRule type="cellIs" priority="2" operator="lessThan" dxfId="3">
      <formula>0.2</formula>
    </cfRule>
  </conditionalFormatting>
  <conditionalFormatting sqref="M5:M56">
    <cfRule type="cellIs" priority="3" operator="greaterThan" dxfId="4">
      <formula>3</formula>
    </cfRule>
  </conditionalFormatting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Integrated Business Solutions - Executive Recovery Dashboard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C-suite summary of score, leakage, pipeline health, and next recommended action.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52" t="inlineStr">
        <is>
          <t>Total Score</t>
        </is>
      </c>
      <c r="B4" s="166">
        <f>SUM(Scorecard!B33:B37)</f>
        <v/>
      </c>
      <c r="C4" s="166" t="inlineStr">
        <is>
          <t>/25</t>
        </is>
      </c>
      <c r="D4" s="166" t="inlineStr">
        <is>
          <t>Scorecard completeness</t>
        </is>
      </c>
      <c r="E4" s="94" t="n"/>
      <c r="F4" s="152" t="inlineStr">
        <is>
          <t>Metric</t>
        </is>
      </c>
      <c r="G4" s="166" t="inlineStr">
        <is>
          <t>Current</t>
        </is>
      </c>
      <c r="H4" s="166" t="inlineStr">
        <is>
          <t>Healthy range</t>
        </is>
      </c>
      <c r="I4" s="147" t="inlineStr">
        <is>
          <t>Action if weak</t>
        </is>
      </c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</row>
    <row r="5">
      <c r="A5" s="167" t="inlineStr">
        <is>
          <t>Outcome Zone</t>
        </is>
      </c>
      <c r="B5" s="151">
        <f>IF(B4="","Enter score",IF(B4&lt;=10,"Critical Leak",IF(B4&lt;=17,"Unstable",IF(B4&lt;=22,"Growth Ready","Optimized"))))</f>
        <v/>
      </c>
      <c r="C5" s="168" t="str"/>
      <c r="D5" s="151" t="inlineStr">
        <is>
          <t>Overall system health</t>
        </is>
      </c>
      <c r="E5" s="94" t="n"/>
      <c r="F5" s="151" t="inlineStr">
        <is>
          <t>Booked-call rate</t>
        </is>
      </c>
      <c r="G5" s="169">
        <f>IFERROR(SUM('Weekly Tracker'!D5:D56)/SUM('Weekly Tracker'!C5:C56),"Enter data")</f>
        <v/>
      </c>
      <c r="H5" s="151" t="inlineStr">
        <is>
          <t>25%-50%+</t>
        </is>
      </c>
      <c r="I5" s="149" t="inlineStr">
        <is>
          <t>Fix response, offer path, and booking friction.</t>
        </is>
      </c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66" t="inlineStr">
        <is>
          <t>Monthly Leak</t>
        </is>
      </c>
      <c r="B6" s="170">
        <f>'Recovery Calculator'!C21</f>
        <v/>
      </c>
      <c r="C6" s="168" t="str"/>
      <c r="D6" s="166" t="inlineStr">
        <is>
          <t>Directional estimate</t>
        </is>
      </c>
      <c r="E6" s="94" t="n"/>
      <c r="F6" s="166" t="inlineStr">
        <is>
          <t>Show rate</t>
        </is>
      </c>
      <c r="G6" s="171">
        <f>IFERROR(SUM('Weekly Tracker'!E5:E56)/SUM('Weekly Tracker'!D5:D56),"Enter data")</f>
        <v/>
      </c>
      <c r="H6" s="166" t="inlineStr">
        <is>
          <t>70%-85%+</t>
        </is>
      </c>
      <c r="I6" s="154" t="inlineStr">
        <is>
          <t>Install reminders, pre-call context, and no-show recovery.</t>
        </is>
      </c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67" t="inlineStr">
        <is>
          <t>90-Day Cost</t>
        </is>
      </c>
      <c r="B7" s="172">
        <f>'Recovery Calculator'!D21</f>
        <v/>
      </c>
      <c r="C7" s="168" t="str"/>
      <c r="D7" s="151" t="inlineStr">
        <is>
          <t>Cost of delay</t>
        </is>
      </c>
      <c r="E7" s="94" t="n"/>
      <c r="F7" s="151" t="inlineStr">
        <is>
          <t>Close rate</t>
        </is>
      </c>
      <c r="G7" s="169">
        <f>IFERROR(SUM('Weekly Tracker'!F5:F56)/SUM('Weekly Tracker'!E5:E56),"Enter data")</f>
        <v/>
      </c>
      <c r="H7" s="151" t="inlineStr">
        <is>
          <t>20%-35%+</t>
        </is>
      </c>
      <c r="I7" s="149" t="inlineStr">
        <is>
          <t>Fix call structure, objections, and post-call follow-up.</t>
        </is>
      </c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67" t="inlineStr">
        <is>
          <t>Largest Leak</t>
        </is>
      </c>
      <c r="B8" s="151">
        <f>'Recovery Calculator'!B24</f>
        <v/>
      </c>
      <c r="C8" s="168" t="str"/>
      <c r="D8" s="151" t="inlineStr">
        <is>
          <t>What to fix first</t>
        </is>
      </c>
      <c r="E8" s="94" t="n"/>
      <c r="F8" s="151" t="inlineStr">
        <is>
          <t>CAC</t>
        </is>
      </c>
      <c r="G8" s="172">
        <f>IFERROR(SUM('Weekly Tracker'!B5:B56)/SUM('Weekly Tracker'!F5:F56),"Enter data")</f>
        <v/>
      </c>
      <c r="H8" s="151" t="inlineStr">
        <is>
          <t>&lt;= 20%-35% of LTV</t>
        </is>
      </c>
      <c r="I8" s="149" t="inlineStr">
        <is>
          <t>Improve targeting, conversion, and source attribution.</t>
        </is>
      </c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67" t="inlineStr">
        <is>
          <t>First Fix</t>
        </is>
      </c>
      <c r="B9" s="151">
        <f>'Recovery Calculator'!B25</f>
        <v/>
      </c>
      <c r="C9" s="168" t="str"/>
      <c r="D9" s="151" t="inlineStr">
        <is>
          <t>Start here</t>
        </is>
      </c>
      <c r="E9" s="94" t="n"/>
      <c r="F9" s="151" t="inlineStr">
        <is>
          <t>ROAS</t>
        </is>
      </c>
      <c r="G9" s="173">
        <f>IFERROR(SUM('Weekly Tracker'!G5:G56)/SUM('Weekly Tracker'!B5:B56),"Enter data")</f>
        <v/>
      </c>
      <c r="H9" s="151" t="inlineStr">
        <is>
          <t>3x+</t>
        </is>
      </c>
      <c r="I9" s="149" t="inlineStr">
        <is>
          <t>Audit spend by source before scaling.</t>
        </is>
      </c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94" t="n"/>
      <c r="B10" s="94" t="n"/>
      <c r="C10" s="94" t="n"/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94" t="n"/>
      <c r="B11" s="94" t="n"/>
      <c r="C11" s="94" t="n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152" t="inlineStr">
        <is>
          <t>7-Day Executive Action Plan</t>
        </is>
      </c>
      <c r="B12" s="177" t="n"/>
      <c r="C12" s="177" t="n"/>
      <c r="D12" s="177" t="n"/>
      <c r="E12" s="177" t="n"/>
      <c r="F12" s="177" t="n"/>
      <c r="G12" s="177" t="n"/>
      <c r="H12" s="177" t="n"/>
      <c r="I12" s="178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167" t="inlineStr">
        <is>
          <t>Day</t>
        </is>
      </c>
      <c r="B13" s="167" t="inlineStr">
        <is>
          <t>Action</t>
        </is>
      </c>
      <c r="C13" s="167" t="inlineStr">
        <is>
          <t>Business impact</t>
        </is>
      </c>
      <c r="D13" s="176" t="n"/>
      <c r="E13" s="94" t="n"/>
      <c r="F13" s="176" t="n"/>
      <c r="G13" s="176" t="n"/>
      <c r="H13" s="176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151" t="inlineStr">
        <is>
          <t>Day 1</t>
        </is>
      </c>
      <c r="B14" s="151" t="inlineStr">
        <is>
          <t>Complete scorecard and calculator.</t>
        </is>
      </c>
      <c r="C14" s="151" t="inlineStr">
        <is>
          <t>Define the weakest stage.</t>
        </is>
      </c>
      <c r="D14" s="176" t="n"/>
      <c r="E14" s="94" t="n"/>
      <c r="F14" s="176" t="n"/>
      <c r="G14" s="176" t="n"/>
      <c r="H14" s="176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151" t="inlineStr">
        <is>
          <t>Day 2</t>
        </is>
      </c>
      <c r="B15" s="151" t="inlineStr">
        <is>
          <t>Install fastest lead response path.</t>
        </is>
      </c>
      <c r="C15" s="151" t="inlineStr">
        <is>
          <t>Reduce slow-response leakage.</t>
        </is>
      </c>
      <c r="D15" s="176" t="n"/>
      <c r="E15" s="94" t="n"/>
      <c r="F15" s="176" t="n"/>
      <c r="G15" s="176" t="n"/>
      <c r="H15" s="176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151" t="inlineStr">
        <is>
          <t>Day 3</t>
        </is>
      </c>
      <c r="B16" s="151" t="inlineStr">
        <is>
          <t>Add 5-touch follow-up sequence.</t>
        </is>
      </c>
      <c r="C16" s="151" t="inlineStr">
        <is>
          <t>Recover unbooked leads.</t>
        </is>
      </c>
      <c r="D16" s="176" t="n"/>
      <c r="E16" s="94" t="n"/>
      <c r="F16" s="176" t="n"/>
      <c r="G16" s="176" t="n"/>
      <c r="H16" s="176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151" t="inlineStr">
        <is>
          <t>Day 4</t>
        </is>
      </c>
      <c r="B17" s="151" t="inlineStr">
        <is>
          <t>Add reminders and no-show recovery.</t>
        </is>
      </c>
      <c r="C17" s="151" t="inlineStr">
        <is>
          <t>Improve show rate.</t>
        </is>
      </c>
      <c r="D17" s="176" t="n"/>
      <c r="E17" s="94" t="n"/>
      <c r="F17" s="176" t="n"/>
      <c r="G17" s="176" t="n"/>
      <c r="H17" s="176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154" t="inlineStr">
        <is>
          <t>Day 5</t>
        </is>
      </c>
      <c r="B18" s="154" t="inlineStr">
        <is>
          <t>Standardize post-call/proposal follow-up.</t>
        </is>
      </c>
      <c r="C18" s="154" t="inlineStr">
        <is>
          <t>Recover pending deals.</t>
        </is>
      </c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149" t="inlineStr">
        <is>
          <t>Day 6</t>
        </is>
      </c>
      <c r="B19" s="149" t="inlineStr">
        <is>
          <t>Review old leads for reactivation.</t>
        </is>
      </c>
      <c r="C19" s="149" t="inlineStr">
        <is>
          <t>Create immediate pipeline lift.</t>
        </is>
      </c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149" t="inlineStr">
        <is>
          <t>Day 7</t>
        </is>
      </c>
      <c r="B20" s="149" t="inlineStr">
        <is>
          <t>Review dashboard and choose next fix.</t>
        </is>
      </c>
      <c r="C20" s="149" t="inlineStr">
        <is>
          <t>Create weekly operating rhythm.</t>
        </is>
      </c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3">
    <mergeCell ref="A1:I1"/>
    <mergeCell ref="A12:I12"/>
    <mergeCell ref="A2:H2"/>
  </mergeCell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Benchmark Library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Use these directional ranges to decide what needs attention first.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47" t="inlineStr">
        <is>
          <t>Metric</t>
        </is>
      </c>
      <c r="B4" s="147" t="inlineStr">
        <is>
          <t>Healthy signal</t>
        </is>
      </c>
      <c r="C4" s="147" t="inlineStr">
        <is>
          <t>Warning signal</t>
        </is>
      </c>
      <c r="D4" s="147" t="inlineStr">
        <is>
          <t>Primary fix</t>
        </is>
      </c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</row>
    <row r="5">
      <c r="A5" s="149" t="inlineStr">
        <is>
          <t>Speed to lead</t>
        </is>
      </c>
      <c r="B5" s="149" t="inlineStr">
        <is>
          <t>Under 5 minutes</t>
        </is>
      </c>
      <c r="C5" s="149" t="inlineStr">
        <is>
          <t>Over 30 minutes</t>
        </is>
      </c>
      <c r="D5" s="149" t="inlineStr">
        <is>
          <t>Automated SMS/email + call task</t>
        </is>
      </c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54" t="inlineStr">
        <is>
          <t>Booked-call rate</t>
        </is>
      </c>
      <c r="B6" s="154" t="inlineStr">
        <is>
          <t>25%-50%+</t>
        </is>
      </c>
      <c r="C6" s="154" t="inlineStr">
        <is>
          <t>Below 20%</t>
        </is>
      </c>
      <c r="D6" s="154" t="inlineStr">
        <is>
          <t>Fix offer path, booking friction, and response speed</t>
        </is>
      </c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49" t="inlineStr">
        <is>
          <t>Show rate</t>
        </is>
      </c>
      <c r="B7" s="149" t="inlineStr">
        <is>
          <t>70%-85%+</t>
        </is>
      </c>
      <c r="C7" s="149" t="inlineStr">
        <is>
          <t>Below 60%</t>
        </is>
      </c>
      <c r="D7" s="149" t="inlineStr">
        <is>
          <t>Confirmation sequence + reminders + no-show recovery</t>
        </is>
      </c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49" t="inlineStr">
        <is>
          <t>Close rate</t>
        </is>
      </c>
      <c r="B8" s="149" t="inlineStr">
        <is>
          <t>20%-35%+</t>
        </is>
      </c>
      <c r="C8" s="149" t="inlineStr">
        <is>
          <t>Below 15%</t>
        </is>
      </c>
      <c r="D8" s="149" t="inlineStr">
        <is>
          <t>Sales framework, objection handling, post-call follow-up</t>
        </is>
      </c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49" t="inlineStr">
        <is>
          <t>CAC</t>
        </is>
      </c>
      <c r="B9" s="149" t="inlineStr">
        <is>
          <t>&lt;= 20%-35% of customer value</t>
        </is>
      </c>
      <c r="C9" s="149" t="inlineStr">
        <is>
          <t>Rising without revenue lift</t>
        </is>
      </c>
      <c r="D9" s="149" t="inlineStr">
        <is>
          <t>Improve targeting + source-to-sale tracking</t>
        </is>
      </c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149" t="inlineStr">
        <is>
          <t>ROAS</t>
        </is>
      </c>
      <c r="B10" s="149" t="inlineStr">
        <is>
          <t>3x+</t>
        </is>
      </c>
      <c r="C10" s="149" t="inlineStr">
        <is>
          <t>Below 2x</t>
        </is>
      </c>
      <c r="D10" s="149" t="inlineStr">
        <is>
          <t>Audit attribution before scaling spend</t>
        </is>
      </c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149" t="inlineStr">
        <is>
          <t>Follow-up touches</t>
        </is>
      </c>
      <c r="B11" s="149" t="inlineStr">
        <is>
          <t>5+ across 14 days</t>
        </is>
      </c>
      <c r="C11" s="149" t="inlineStr">
        <is>
          <t>1-2 attempts only</t>
        </is>
      </c>
      <c r="D11" s="149" t="inlineStr">
        <is>
          <t>Install 5-touch sequence</t>
        </is>
      </c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154" t="inlineStr">
        <is>
          <t>Proposal follow-up</t>
        </is>
      </c>
      <c r="B12" s="154" t="inlineStr">
        <is>
          <t>Same day + scheduled cadence</t>
        </is>
      </c>
      <c r="C12" s="154" t="inlineStr">
        <is>
          <t>Ad hoc follow-up</t>
        </is>
      </c>
      <c r="D12" s="154" t="inlineStr">
        <is>
          <t>Post-call and proposal follow-up SOP</t>
        </is>
      </c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9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9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9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9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9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2">
    <mergeCell ref="A2:H2"/>
    <mergeCell ref="A1:H1"/>
  </mergeCell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CRM Pipeline Blueprint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Use these stages and fields in any CRM, spreadsheet, or lightweight tracker.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47" t="inlineStr">
        <is>
          <t>Stage</t>
        </is>
      </c>
      <c r="B4" s="147" t="inlineStr">
        <is>
          <t>Purpose</t>
        </is>
      </c>
      <c r="C4" s="147" t="inlineStr">
        <is>
          <t>Exit criteria</t>
        </is>
      </c>
      <c r="D4" s="94" t="n"/>
      <c r="E4" s="147" t="inlineStr">
        <is>
          <t>Field</t>
        </is>
      </c>
      <c r="F4" s="147" t="inlineStr">
        <is>
          <t>Why it matters</t>
        </is>
      </c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</row>
    <row r="5">
      <c r="A5" s="149" t="inlineStr">
        <is>
          <t>New Lead</t>
        </is>
      </c>
      <c r="B5" s="149" t="inlineStr">
        <is>
          <t>Capture source and contact info</t>
        </is>
      </c>
      <c r="C5" s="149" t="inlineStr">
        <is>
          <t>First response sent</t>
        </is>
      </c>
      <c r="D5" s="94" t="n"/>
      <c r="E5" s="149" t="inlineStr">
        <is>
          <t>Lead source</t>
        </is>
      </c>
      <c r="F5" s="149" t="inlineStr">
        <is>
          <t>Prevents blind spend</t>
        </is>
      </c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54" t="inlineStr">
        <is>
          <t>Contacted</t>
        </is>
      </c>
      <c r="B6" s="154" t="inlineStr">
        <is>
          <t>Initial touch made</t>
        </is>
      </c>
      <c r="C6" s="154" t="inlineStr">
        <is>
          <t>Lead replies or books</t>
        </is>
      </c>
      <c r="D6" s="94" t="n"/>
      <c r="E6" s="154" t="inlineStr">
        <is>
          <t>Campaign / ad / referral source</t>
        </is>
      </c>
      <c r="F6" s="154" t="inlineStr">
        <is>
          <t>Enables source-to-sale decisions</t>
        </is>
      </c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49" t="inlineStr">
        <is>
          <t>Qualified</t>
        </is>
      </c>
      <c r="B7" s="149" t="inlineStr">
        <is>
          <t>Need, fit, timeline, and value assessed</t>
        </is>
      </c>
      <c r="C7" s="149" t="inlineStr">
        <is>
          <t>Call or estimate scheduled</t>
        </is>
      </c>
      <c r="D7" s="94" t="n"/>
      <c r="E7" s="149" t="inlineStr">
        <is>
          <t>First response time</t>
        </is>
      </c>
      <c r="F7" s="149" t="inlineStr">
        <is>
          <t>Predicts booking likelihood</t>
        </is>
      </c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49" t="inlineStr">
        <is>
          <t>Booked</t>
        </is>
      </c>
      <c r="B8" s="149" t="inlineStr">
        <is>
          <t>Call/appointment scheduled</t>
        </is>
      </c>
      <c r="C8" s="149" t="inlineStr">
        <is>
          <t>Lead attends</t>
        </is>
      </c>
      <c r="D8" s="94" t="n"/>
      <c r="E8" s="149" t="inlineStr">
        <is>
          <t>Booked date</t>
        </is>
      </c>
      <c r="F8" s="149" t="inlineStr">
        <is>
          <t>Supports show-rate analysis</t>
        </is>
      </c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49" t="inlineStr">
        <is>
          <t>Showed</t>
        </is>
      </c>
      <c r="B9" s="149" t="inlineStr">
        <is>
          <t>Conversation completed</t>
        </is>
      </c>
      <c r="C9" s="149" t="inlineStr">
        <is>
          <t>Proposal, quote, or offer sent</t>
        </is>
      </c>
      <c r="D9" s="94" t="n"/>
      <c r="E9" s="149" t="inlineStr">
        <is>
          <t>Show status</t>
        </is>
      </c>
      <c r="F9" s="149" t="inlineStr">
        <is>
          <t>Identifies reminder/no-show problem</t>
        </is>
      </c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149" t="inlineStr">
        <is>
          <t>Proposal Sent</t>
        </is>
      </c>
      <c r="B10" s="149" t="inlineStr">
        <is>
          <t>Decision pending</t>
        </is>
      </c>
      <c r="C10" s="149" t="inlineStr">
        <is>
          <t>Won, lost, or nurture</t>
        </is>
      </c>
      <c r="D10" s="94" t="n"/>
      <c r="E10" s="149" t="inlineStr">
        <is>
          <t>Deal value</t>
        </is>
      </c>
      <c r="F10" s="149" t="inlineStr">
        <is>
          <t>Calculates recovery impact</t>
        </is>
      </c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149" t="inlineStr">
        <is>
          <t>Won</t>
        </is>
      </c>
      <c r="B11" s="149" t="inlineStr">
        <is>
          <t>Client acquired</t>
        </is>
      </c>
      <c r="C11" s="149" t="inlineStr">
        <is>
          <t>Onboarding started</t>
        </is>
      </c>
      <c r="D11" s="94" t="n"/>
      <c r="E11" s="149" t="inlineStr">
        <is>
          <t>Reason lost</t>
        </is>
      </c>
      <c r="F11" s="149" t="inlineStr">
        <is>
          <t>Improves offer and sales process</t>
        </is>
      </c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154" t="inlineStr">
        <is>
          <t>Lost</t>
        </is>
      </c>
      <c r="B12" s="154" t="inlineStr">
        <is>
          <t>Not moving forward</t>
        </is>
      </c>
      <c r="C12" s="154" t="inlineStr">
        <is>
          <t>Reason recorded</t>
        </is>
      </c>
      <c r="D12" s="94" t="n"/>
      <c r="E12" s="154" t="inlineStr">
        <is>
          <t>Next action date</t>
        </is>
      </c>
      <c r="F12" s="154" t="inlineStr">
        <is>
          <t>Prevents leads from dying silently</t>
        </is>
      </c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149" t="inlineStr">
        <is>
          <t>Nurture</t>
        </is>
      </c>
      <c r="B13" s="149" t="inlineStr">
        <is>
          <t>Long-term follow-up</t>
        </is>
      </c>
      <c r="C13" s="149" t="inlineStr">
        <is>
          <t>Reactivated or removed</t>
        </is>
      </c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9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9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9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9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9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2">
    <mergeCell ref="A2:H2"/>
    <mergeCell ref="A1:H1"/>
  </mergeCell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30-Day Recovery Plan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A focused calendar for installing the first recovery systems.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47" t="inlineStr">
        <is>
          <t>Week</t>
        </is>
      </c>
      <c r="B4" s="147" t="inlineStr">
        <is>
          <t>Focus</t>
        </is>
      </c>
      <c r="C4" s="147" t="inlineStr">
        <is>
          <t>Actions</t>
        </is>
      </c>
      <c r="D4" s="147" t="inlineStr">
        <is>
          <t>Definition of done</t>
        </is>
      </c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</row>
    <row r="5">
      <c r="A5" s="149" t="inlineStr">
        <is>
          <t>Week 1</t>
        </is>
      </c>
      <c r="B5" s="149" t="inlineStr">
        <is>
          <t>Diagnosis + fast response</t>
        </is>
      </c>
      <c r="C5" s="149" t="inlineStr">
        <is>
          <t>Complete scorecard, enter calculator metrics, install 5-minute response script, create call task.</t>
        </is>
      </c>
      <c r="D5" s="149" t="inlineStr">
        <is>
          <t>Every new lead receives a fast response and has an owner.</t>
        </is>
      </c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54" t="inlineStr">
        <is>
          <t>Week 2</t>
        </is>
      </c>
      <c r="B6" s="154" t="inlineStr">
        <is>
          <t>Follow-up + no-show recovery</t>
        </is>
      </c>
      <c r="C6" s="154" t="inlineStr">
        <is>
          <t>Install 5-touch sequence, reminders, no-show recovery, and cold-lead reactivation.</t>
        </is>
      </c>
      <c r="D6" s="154" t="inlineStr">
        <is>
          <t>No lead stops after one touch and no-show follow-up happens same day.</t>
        </is>
      </c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49" t="inlineStr">
        <is>
          <t>Week 3</t>
        </is>
      </c>
      <c r="B7" s="149" t="inlineStr">
        <is>
          <t>Conversion + proposal follow-up</t>
        </is>
      </c>
      <c r="C7" s="149" t="inlineStr">
        <is>
          <t>Standardize call framework, objection responses, proposal follow-up, and recap email.</t>
        </is>
      </c>
      <c r="D7" s="149" t="inlineStr">
        <is>
          <t>Every sales conversation has a consistent next step.</t>
        </is>
      </c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49" t="inlineStr">
        <is>
          <t>Week 4</t>
        </is>
      </c>
      <c r="B8" s="149" t="inlineStr">
        <is>
          <t>Tracking + optimization</t>
        </is>
      </c>
      <c r="C8" s="149" t="inlineStr">
        <is>
          <t>Review dashboard weekly, compare source quality, update pipeline, choose next low-score domain.</t>
        </is>
      </c>
      <c r="D8" s="149" t="inlineStr">
        <is>
          <t>Every week produces one acquisition action item.</t>
        </is>
      </c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94" t="n"/>
      <c r="B9" s="94" t="n"/>
      <c r="C9" s="94" t="n"/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94" t="n"/>
      <c r="B10" s="94" t="n"/>
      <c r="C10" s="94" t="n"/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94" t="n"/>
      <c r="B11" s="94" t="n"/>
      <c r="C11" s="94" t="n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9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9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9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9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9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2">
    <mergeCell ref="A2:H2"/>
    <mergeCell ref="A1:H1"/>
  </mergeCell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tabColor rgb="000A1A3A"/>
    <outlinePr summaryBelow="1" summaryRight="1"/>
    <pageSetUpPr/>
  </sheetPr>
  <dimension ref="A1:Z1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44" customWidth="1" min="3" max="3"/>
    <col width="18" customWidth="1" min="4" max="4"/>
    <col width="4" customWidth="1" min="5" max="5"/>
    <col width="22" customWidth="1" min="6" max="6"/>
    <col width="18" customWidth="1" min="7" max="7"/>
    <col width="22" customWidth="1" min="8" max="8"/>
    <col width="2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</cols>
  <sheetData>
    <row r="1" ht="30" customHeight="1">
      <c r="A1" s="143" t="inlineStr">
        <is>
          <t>Sample Completed Audit</t>
        </is>
      </c>
      <c r="B1" s="1" t="n"/>
      <c r="C1" s="1" t="n"/>
      <c r="D1" s="1" t="n"/>
      <c r="E1" s="1" t="n"/>
      <c r="F1" s="1" t="n"/>
      <c r="G1" s="1" t="n"/>
      <c r="H1" s="1" t="n"/>
      <c r="I1" s="144" t="n"/>
      <c r="J1" s="144" t="n"/>
      <c r="K1" s="144" t="n"/>
      <c r="L1" s="144" t="n"/>
      <c r="M1" s="144" t="n"/>
      <c r="N1" s="144" t="n"/>
      <c r="O1" s="144" t="n"/>
      <c r="P1" s="144" t="n"/>
      <c r="Q1" s="144" t="n"/>
      <c r="R1" s="144" t="n"/>
      <c r="S1" s="144" t="n"/>
      <c r="T1" s="144" t="n"/>
      <c r="U1" s="144" t="n"/>
      <c r="V1" s="144" t="n"/>
      <c r="W1" s="144" t="n"/>
      <c r="X1" s="144" t="n"/>
      <c r="Y1" s="144" t="n"/>
      <c r="Z1" s="144" t="n"/>
    </row>
    <row r="2" ht="22" customHeight="1">
      <c r="A2" s="145" t="inlineStr">
        <is>
          <t>Use this example to understand how the system turns inputs into decisions.</t>
        </is>
      </c>
      <c r="B2" s="1" t="n"/>
      <c r="C2" s="1" t="n"/>
      <c r="D2" s="1" t="n"/>
      <c r="E2" s="1" t="n"/>
      <c r="F2" s="1" t="n"/>
      <c r="G2" s="1" t="n"/>
      <c r="H2" s="1" t="n"/>
      <c r="I2" s="144" t="n"/>
      <c r="J2" s="144" t="n"/>
      <c r="K2" s="144" t="n"/>
      <c r="L2" s="144" t="n"/>
      <c r="M2" s="144" t="n"/>
      <c r="N2" s="144" t="n"/>
      <c r="O2" s="144" t="n"/>
      <c r="P2" s="144" t="n"/>
      <c r="Q2" s="144" t="n"/>
      <c r="R2" s="144" t="n"/>
      <c r="S2" s="144" t="n"/>
      <c r="T2" s="144" t="n"/>
      <c r="U2" s="144" t="n"/>
      <c r="V2" s="144" t="n"/>
      <c r="W2" s="144" t="n"/>
      <c r="X2" s="144" t="n"/>
      <c r="Y2" s="144" t="n"/>
      <c r="Z2" s="144" t="n"/>
    </row>
    <row r="3" ht="16" customHeight="1">
      <c r="A3" s="144" t="n"/>
      <c r="B3" s="144" t="n"/>
      <c r="C3" s="144" t="n"/>
      <c r="D3" s="144" t="n"/>
      <c r="E3" s="144" t="n"/>
      <c r="F3" s="144" t="n"/>
      <c r="G3" s="144" t="n"/>
      <c r="H3" s="144" t="n"/>
      <c r="I3" s="144" t="n"/>
      <c r="J3" s="144" t="n"/>
      <c r="K3" s="144" t="n"/>
      <c r="L3" s="144" t="n"/>
      <c r="M3" s="144" t="n"/>
      <c r="N3" s="144" t="n"/>
      <c r="O3" s="144" t="n"/>
      <c r="P3" s="144" t="n"/>
      <c r="Q3" s="144" t="n"/>
      <c r="R3" s="144" t="n"/>
      <c r="S3" s="144" t="n"/>
      <c r="T3" s="144" t="n"/>
      <c r="U3" s="144" t="n"/>
      <c r="V3" s="144" t="n"/>
      <c r="W3" s="144" t="n"/>
      <c r="X3" s="144" t="n"/>
      <c r="Y3" s="144" t="n"/>
      <c r="Z3" s="144" t="n"/>
    </row>
    <row r="4">
      <c r="A4" s="147" t="inlineStr">
        <is>
          <t>Business type</t>
        </is>
      </c>
      <c r="B4" s="166" t="inlineStr">
        <is>
          <t>Local service provider</t>
        </is>
      </c>
      <c r="C4" s="94" t="n"/>
      <c r="D4" s="94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</row>
    <row r="5">
      <c r="A5" s="155" t="inlineStr">
        <is>
          <t>Monthly leads</t>
        </is>
      </c>
      <c r="B5" s="151" t="n">
        <v>120</v>
      </c>
      <c r="C5" s="94" t="n"/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</row>
    <row r="6">
      <c r="A6" s="147" t="inlineStr">
        <is>
          <t>Booked calls</t>
        </is>
      </c>
      <c r="B6" s="151" t="n">
        <v>42</v>
      </c>
      <c r="C6" s="94" t="n"/>
      <c r="D6" s="94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</row>
    <row r="7">
      <c r="A7" s="155" t="inlineStr">
        <is>
          <t>Showed calls</t>
        </is>
      </c>
      <c r="B7" s="151" t="n">
        <v>29</v>
      </c>
      <c r="C7" s="94" t="n"/>
      <c r="D7" s="94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</row>
    <row r="8">
      <c r="A8" s="155" t="inlineStr">
        <is>
          <t>New clients</t>
        </is>
      </c>
      <c r="B8" s="151" t="n">
        <v>7</v>
      </c>
      <c r="C8" s="94" t="n"/>
      <c r="D8" s="94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</row>
    <row r="9">
      <c r="A9" s="155" t="inlineStr">
        <is>
          <t>Average deal value</t>
        </is>
      </c>
      <c r="B9" s="151" t="inlineStr">
        <is>
          <t>$2,500</t>
        </is>
      </c>
      <c r="C9" s="94" t="n"/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</row>
    <row r="10">
      <c r="A10" s="155" t="inlineStr">
        <is>
          <t>Monthly ad spend</t>
        </is>
      </c>
      <c r="B10" s="151" t="inlineStr">
        <is>
          <t>$4,500</t>
        </is>
      </c>
      <c r="C10" s="94" t="n"/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</row>
    <row r="11">
      <c r="A11" s="155" t="inlineStr">
        <is>
          <t>Diagnosis</t>
        </is>
      </c>
      <c r="B11" s="151" t="inlineStr">
        <is>
          <t>Show rate and follow-up are the largest recovery opportunities.</t>
        </is>
      </c>
      <c r="C11" s="94" t="n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</row>
    <row r="12">
      <c r="A12" s="147" t="inlineStr">
        <is>
          <t>First 7-day fix</t>
        </is>
      </c>
      <c r="B12" s="166" t="inlineStr">
        <is>
          <t>Install appointment reminders, no-show recovery, and a 5-touch sequence.</t>
        </is>
      </c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</row>
    <row r="13">
      <c r="A13" s="155" t="inlineStr">
        <is>
          <t>Success metric</t>
        </is>
      </c>
      <c r="B13" s="151" t="inlineStr">
        <is>
          <t>Show rate improves from 69% to 78% and follow-up response improves weekly.</t>
        </is>
      </c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</row>
    <row r="14">
      <c r="A14" s="9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</row>
    <row r="15">
      <c r="A15" s="9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</row>
    <row r="16">
      <c r="A16" s="9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</row>
    <row r="17">
      <c r="A17" s="9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</row>
    <row r="18">
      <c r="A18" s="9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</row>
  </sheetData>
  <mergeCells count="2">
    <mergeCell ref="A2:H2"/>
    <mergeCell ref="A1:H1"/>
  </mergeCells>
  <pageMargins left="0.35" right="0.35" top="0.55" bottom="0.45" header="0.25" footer="0.25"/>
  <pageSetup orientation="landscape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2026-05-20T00:33:37Z</dcterms:created>
  <dcterms:modified xmlns:dcterms="http://purl.org/dc/terms/" xmlns:xsi="http://www.w3.org/2001/XMLSchema-instance" xsi:type="dcterms:W3CDTF">2026-05-20T00:33:37Z</dcterms:modified>
</cp:coreProperties>
</file>